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erveis TIC" sheetId="1" state="visible" r:id="rId2"/>
    <sheet name="Serveis TIC formatat" sheetId="2" state="visible" r:id="rId3"/>
  </sheets>
  <definedNames>
    <definedName function="false" hidden="false" name="_xlnm.Print_Area_2" vbProcedure="false">'Serveis TIC formatat'!$D$5:$AK$34</definedName>
    <definedName function="false" hidden="false" name="_xlnm.Print_Titles_2" vbProcedure="false">'Serveis TIC formatat'!$B:$C,'Serveis TIC formatat'!$2:$2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<sst xmlns="http://schemas.openxmlformats.org/spreadsheetml/2006/main" count="598" uniqueCount="98">
  <si>
    <t>Indicadors relatius al Descriptor de Serveis TIC</t>
  </si>
  <si>
    <t>Entorn de treball</t>
  </si>
  <si>
    <t>160 - CCN</t>
  </si>
  <si>
    <t>162 - CFIS</t>
  </si>
  <si>
    <t>170 - UGSCT</t>
  </si>
  <si>
    <t>181_300_390_745 -
 UTGCBL</t>
  </si>
  <si>
    <t>200-FME</t>
  </si>
  <si>
    <t>210 - ETSAB</t>
  </si>
  <si>
    <t>230 -ETSETB</t>
  </si>
  <si>
    <t>240 - ETSEIB</t>
  </si>
  <si>
    <t>250-ETSECCPB</t>
  </si>
  <si>
    <t>270-FIB</t>
  </si>
  <si>
    <t>280 - FNB</t>
  </si>
  <si>
    <t>290 - ETSAV</t>
  </si>
  <si>
    <t>310-EPSEB</t>
  </si>
  <si>
    <t>330 - EPSEM</t>
  </si>
  <si>
    <t>340 - EPSEVG</t>
  </si>
  <si>
    <t>440 - IOC</t>
  </si>
  <si>
    <t>551 - UGDSI</t>
  </si>
  <si>
    <t>701 - AC</t>
  </si>
  <si>
    <t>702 - CMEM</t>
  </si>
  <si>
    <t>707 - ESAII</t>
  </si>
  <si>
    <t>708 - ETCG</t>
  </si>
  <si>
    <t>710 - EEL</t>
  </si>
  <si>
    <t>713 - EQ</t>
  </si>
  <si>
    <t>715 - EIO</t>
  </si>
  <si>
    <t>720 - FA</t>
  </si>
  <si>
    <t>724 - CTTC</t>
  </si>
  <si>
    <t>725 - MA1</t>
  </si>
  <si>
    <t>726 - MA2</t>
  </si>
  <si>
    <t>727-MA3</t>
  </si>
  <si>
    <t>732 - OE</t>
  </si>
  <si>
    <t>737 - RMEE</t>
  </si>
  <si>
    <t>739 - TSC</t>
  </si>
  <si>
    <t>743MA4_AND_744ET</t>
  </si>
  <si>
    <t>UPCnet</t>
  </si>
  <si>
    <t>Correu electrònic</t>
  </si>
  <si>
    <t>Disposa la teva unitat de servei de correu propi? (Si/No)</t>
  </si>
  <si>
    <t>No</t>
  </si>
  <si>
    <t>Si</t>
  </si>
  <si>
    <t>SI</t>
  </si>
  <si>
    <t>NO</t>
  </si>
  <si>
    <t>SI escoles</t>
  </si>
  <si>
    <t>NO escoles</t>
  </si>
  <si>
    <t>SI departaments</t>
  </si>
  <si>
    <t>NO departaments</t>
  </si>
  <si>
    <t>Quin és el format de les adreces? (e:  @upc.edu)</t>
  </si>
  <si>
    <t>PDI i PAS:</t>
  </si>
  <si>
    <t>NA</t>
  </si>
  <si>
    <t>&lt;@ct.upc.edu
@si.ct.upc.edu
@cuvd.upc.edu
@citcea.upc.edu
@cresca.upc.edu
@euoot.upc.edu
@euot.upc.edu
@oo.upc.edu
@cd6.upc.edu
@goapi.upc.edu
@intexter.upc.edu
@mf.upc.edu
@ee.upc.edu
@ege.upc.edu
@mmt.upc.edu
@etp.upc.edu
@euetit.upc.edu
@catunesco.upc.edu
@crit.upc.edu
@leam.upc.edu
@etseiat.upc.edu
@mcia.upc.edu
@eet.upc.edu
@seer.upc.edu
@upc.edu</t>
  </si>
  <si>
    <t>@etsetb.upc.edu</t>
  </si>
  <si>
    <t>"@fib.upc.edu"</t>
  </si>
  <si>
    <t>"@fnb.upc.edu
@cen.upc.edu"</t>
  </si>
  <si>
    <t>@etsav.upc.edu
@cairat.upc.edu
@cisol.upc.edu
@habitar.upc.edu</t>
  </si>
  <si>
    <t>usuari@emrn.upc.eduusuari@dipse.upc.edu
usuari@epsem.upc.edu</t>
  </si>
  <si>
    <t>\@{ugdsi,essi,lsi,talp}.upc.edu</t>
  </si>
  <si>
    <t>@ac.upc.edu</t>
  </si>
  <si>
    <t>@FA.UPC.EDU</t>
  </si>
  <si>
    <t>@cttc.upc.edu</t>
  </si>
  <si>
    <t>@tsc.upc.edu</t>
  </si>
  <si>
    <t>ENTEL.UPC.EDU AND MA4.UPC.EDU AND MAITE.UPC.EDU</t>
  </si>
  <si>
    <t>@upc.edu</t>
  </si>
  <si>
    <t>contesten</t>
  </si>
  <si>
    <t>Estudiants:</t>
  </si>
  <si>
    <t>@alu-etsetb.upc.edu</t>
  </si>
  <si>
    <t>"@est.fib.upc.edu"</t>
  </si>
  <si>
    <t>@lsi.upc.edu o @essi.upc.edu</t>
  </si>
  <si>
    <t>@fa.upc.edu</t>
  </si>
  <si>
    <t>IDEM</t>
  </si>
  <si>
    <t>@estudiant.upc.edu</t>
  </si>
  <si>
    <t>A quants usuaris doneu servei de correu?</t>
  </si>
  <si>
    <t>PDI:</t>
  </si>
  <si>
    <t>suma</t>
  </si>
  <si>
    <t>mitjana</t>
  </si>
  <si>
    <t>minim</t>
  </si>
  <si>
    <t>màxim</t>
  </si>
  <si>
    <t>PAS:</t>
  </si>
  <si>
    <t>Llistes de distribució de correu</t>
  </si>
  <si>
    <t>Disposa la teva unitat d'un gestor de llistes propi? (Si/No)</t>
  </si>
  <si>
    <t>Quantes llistes gestiona?</t>
  </si>
  <si>
    <t>Hi ha tantes llistes perquè creen una llista per cada subgrup d'estudiants/professor</t>
  </si>
  <si>
    <t>Repositori de fitxers</t>
  </si>
  <si>
    <t>Disposa la teva unitat de repositori de fitxers propi? (Si/No)</t>
  </si>
  <si>
    <t>Quin és el volum total d'aquest repositori?  (en GB)</t>
  </si>
  <si>
    <t>estudiant</t>
  </si>
  <si>
    <t>PDI/PAS</t>
  </si>
  <si>
    <t>Quina és la quota mitjana per usuari? (en MB)</t>
  </si>
  <si>
    <t>Infraestructures i equipament</t>
  </si>
  <si>
    <t>Còpies de seguretat</t>
  </si>
  <si>
    <t>Disposa la teva unitat d'un servei propi de còpies de seguretat?</t>
  </si>
  <si>
    <t>Quin és el volum de dades?  (en GB)</t>
  </si>
  <si>
    <t>600 els gestiona UPCnet</t>
  </si>
  <si>
    <t>511 els gestiona UPCnet</t>
  </si>
  <si>
    <t>350 gestionats per l'escola de camins</t>
  </si>
  <si>
    <t>3000 Gestionats des de Camins</t>
  </si>
  <si>
    <t>181_300_390_745 - UTGCBL</t>
  </si>
  <si>
    <t>743 - MA4 i 744 - ET</t>
  </si>
  <si>
    <t>ENTEL.UPC.EDU
MA4.UPC.EDU
MAITE.UPC.EDU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</si>
</sst>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#,##0" numFmtId="166"/>
  </numFmts>
  <fonts count="18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mbria"/>
      <family val="2"/>
      <b val="true"/>
      <color rgb="001F497D"/>
      <sz val="24"/>
    </font>
    <font>
      <name val="Cambria"/>
      <family val="2"/>
      <b val="true"/>
      <color rgb="001F497D"/>
      <sz val="18"/>
    </font>
    <font>
      <name val="Calibri"/>
      <family val="2"/>
      <b val="true"/>
      <color rgb="001F497D"/>
      <sz val="13"/>
    </font>
    <font>
      <name val="Calibri"/>
      <family val="2"/>
      <b val="true"/>
      <color rgb="00FA7D00"/>
      <sz val="11"/>
    </font>
    <font>
      <name val="Calibri"/>
      <family val="2"/>
      <color rgb="009BBB59"/>
      <sz val="11"/>
    </font>
    <font>
      <name val="Calibri"/>
      <family val="2"/>
      <b val="true"/>
      <color rgb="001F497D"/>
      <sz val="11"/>
    </font>
    <font>
      <name val="Calibri"/>
      <family val="2"/>
      <b val="true"/>
      <color rgb="009BBB59"/>
      <sz val="11"/>
    </font>
    <font>
      <name val="Calibri"/>
      <family val="2"/>
      <b val="true"/>
      <color rgb="00000000"/>
      <sz val="11"/>
    </font>
    <font>
      <name val="Calibri"/>
      <family val="2"/>
      <b val="true"/>
      <color rgb="00FF0000"/>
      <sz val="11"/>
    </font>
    <font>
      <name val="Calibri"/>
      <family val="2"/>
      <b val="true"/>
      <color rgb="00FF6600"/>
      <sz val="11"/>
    </font>
    <font>
      <name val="Calibri"/>
      <family val="2"/>
      <b val="true"/>
      <sz val="11"/>
    </font>
    <font>
      <name val="Calibri"/>
      <family val="2"/>
      <color rgb="00FF0000"/>
      <sz val="11"/>
    </font>
    <font>
      <name val="Cambria"/>
      <family val="2"/>
      <b val="true"/>
      <color rgb="001F497D"/>
      <sz val="10"/>
    </font>
    <font>
      <name val="Calibri"/>
      <family val="2"/>
      <b val="true"/>
      <color rgb="003F3F3F"/>
      <sz val="11"/>
    </font>
  </fonts>
  <fills count="5">
    <fill>
      <patternFill patternType="none"/>
    </fill>
    <fill>
      <patternFill patternType="gray125"/>
    </fill>
    <fill>
      <patternFill patternType="solid">
        <fgColor rgb="00F2F2F2"/>
        <bgColor rgb="00FFFFFF"/>
      </patternFill>
    </fill>
    <fill>
      <patternFill patternType="solid">
        <fgColor rgb="00FFFFFF"/>
        <bgColor rgb="00F2F2F2"/>
      </patternFill>
    </fill>
    <fill>
      <patternFill patternType="solid">
        <fgColor rgb="00DCE6F2"/>
        <bgColor rgb="00F2F2F2"/>
      </patternFill>
    </fill>
  </fills>
  <borders count="12">
    <border diagonalDown="false" diagonalUp="false">
      <left/>
      <right/>
      <top/>
      <bottom/>
      <diagonal/>
    </border>
    <border diagonalDown="false" diagonalUp="false">
      <left style="thin">
        <color rgb="004F81BD"/>
      </left>
      <right style="thin">
        <color rgb="004F81BD"/>
      </right>
      <top style="thin">
        <color rgb="004F81BD"/>
      </top>
      <bottom style="thin">
        <color rgb="004F81BD"/>
      </bottom>
      <diagonal/>
    </border>
    <border diagonalDown="false" diagonalUp="false">
      <left style="thin">
        <color rgb="004F81BD"/>
      </left>
      <right style="thin">
        <color rgb="004F81BD"/>
      </right>
      <top/>
      <bottom style="thin">
        <color rgb="004F81BD"/>
      </bottom>
      <diagonal/>
    </border>
    <border diagonalDown="false" diagonalUp="false">
      <left style="thin">
        <color rgb="004F81BD"/>
      </left>
      <right/>
      <top style="thin">
        <color rgb="004F81BD"/>
      </top>
      <bottom style="thin">
        <color rgb="004F81BD"/>
      </bottom>
      <diagonal/>
    </border>
    <border diagonalDown="false" diagonalUp="false">
      <left style="thin">
        <color rgb="004F81BD"/>
      </left>
      <right style="thin">
        <color rgb="004F81BD"/>
      </right>
      <top/>
      <bottom/>
      <diagonal/>
    </border>
    <border diagonalDown="false" diagonalUp="false">
      <left/>
      <right/>
      <top/>
      <bottom style="thick">
        <color rgb="00A7C0DE"/>
      </bottom>
      <diagonal/>
    </border>
    <border diagonalDown="false" diagonalUp="false">
      <left/>
      <right/>
      <top style="thick">
        <color rgb="00A7C0DE"/>
      </top>
      <bottom style="thick">
        <color rgb="00A7C0DE"/>
      </bottom>
      <diagonal/>
    </border>
    <border diagonalDown="false" diagonalUp="false">
      <left style="thin">
        <color rgb="00666699"/>
      </left>
      <right style="thin">
        <color rgb="00666699"/>
      </right>
      <top style="thin">
        <color rgb="00666699"/>
      </top>
      <bottom style="thin">
        <color rgb="00666699"/>
      </bottom>
      <diagonal/>
    </border>
    <border diagonalDown="false" diagonalUp="false">
      <left/>
      <right style="thin">
        <color rgb="004F81BD"/>
      </right>
      <top style="thin">
        <color rgb="004F81BD"/>
      </top>
      <bottom style="thin">
        <color rgb="004F81BD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>
        <color rgb="003F3F3F"/>
      </right>
      <top style="thin">
        <color rgb="003F3F3F"/>
      </top>
      <bottom style="thin">
        <color rgb="003F3F3F"/>
      </bottom>
      <diagonal/>
    </border>
    <border diagonalDown="false" diagonalUp="false">
      <left/>
      <right/>
      <top style="thin">
        <color rgb="003F3F3F"/>
      </top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</cellStyleXfs>
  <cellXfs count="100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4" xfId="20"/>
    <xf applyAlignment="true" applyBorder="true" applyFont="true" applyProtection="tru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20">
      <alignment horizontal="general" indent="0" shrinkToFit="false" textRotation="0" vertical="bottom" wrapText="true"/>
    </xf>
    <xf applyAlignment="true" applyBorder="false" applyFont="true" applyProtection="false" borderId="0" fillId="0" fontId="0" numFmtId="164" xfId="20">
      <alignment horizontal="center" indent="0" shrinkToFit="false" textRotation="0" vertical="bottom" wrapText="false"/>
    </xf>
    <xf applyAlignment="true" applyBorder="true" applyFont="true" applyProtection="true" borderId="1" fillId="2" fontId="6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1" fillId="0" fontId="7" numFmtId="164" xfId="20">
      <alignment horizontal="left" indent="0" shrinkToFit="false" textRotation="0" vertical="bottom" wrapText="true"/>
      <protection hidden="false" locked="true"/>
    </xf>
    <xf applyAlignment="false" applyBorder="true" applyFont="true" applyProtection="false" borderId="1" fillId="0" fontId="0" numFmtId="164" xfId="20"/>
    <xf applyAlignment="true" applyBorder="true" applyFont="true" applyProtection="true" borderId="1" fillId="0" fontId="7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2" fillId="0" fontId="7" numFmtId="164" xfId="2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20"/>
    <xf applyAlignment="true" applyBorder="true" applyFont="true" applyProtection="true" borderId="1" fillId="0" fontId="0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" fillId="0" fontId="7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" fillId="0" fontId="9" numFmtId="164" xfId="20">
      <alignment horizontal="right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5" xfId="20">
      <alignment horizontal="right" indent="0" shrinkToFit="false" textRotation="0" vertical="bottom" wrapText="true"/>
      <protection hidden="false" locked="true"/>
    </xf>
    <xf applyAlignment="true" applyBorder="true" applyFont="true" applyProtection="true" borderId="2" fillId="0" fontId="7" numFmtId="164" xfId="2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3" fillId="0" fontId="9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" fillId="0" fontId="9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4" fillId="0" fontId="8" numFmtId="164" xfId="20"/>
    <xf applyAlignment="true" applyBorder="true" applyFont="true" applyProtection="true" borderId="3" fillId="3" fontId="9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" fillId="0" fontId="10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" fillId="0" fontId="0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" fillId="0" fontId="9" numFmtId="164" xfId="20">
      <alignment horizontal="right" indent="0" shrinkToFit="false" textRotation="0" vertical="bottom" wrapText="false"/>
      <protection hidden="false" locked="true"/>
    </xf>
    <xf applyAlignment="true" applyBorder="true" applyFont="false" applyProtection="true" borderId="1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0" numFmtId="164" xfId="20">
      <alignment horizontal="right" indent="0" shrinkToFit="false" textRotation="0" vertical="bottom" wrapText="false"/>
      <protection hidden="false" locked="true"/>
    </xf>
    <xf applyAlignment="true" applyBorder="true" applyFont="false" applyProtection="true" borderId="1" fillId="3" fontId="0" numFmtId="164" xfId="20">
      <alignment horizontal="right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20"/>
    <xf applyAlignment="true" applyBorder="false" applyFont="false" applyProtection="false" borderId="0" fillId="0" fontId="0" numFmtId="164" xfId="20">
      <alignment horizontal="right" indent="0" shrinkToFit="false" textRotation="0" vertical="bottom" wrapText="false"/>
    </xf>
    <xf applyAlignment="true" applyBorder="false" applyFont="false" applyProtection="false" borderId="0" fillId="0" fontId="0" numFmtId="164" xfId="20">
      <alignment horizontal="general" indent="0" shrinkToFit="false" textRotation="0" vertical="bottom" wrapText="false"/>
    </xf>
    <xf applyAlignment="true" applyBorder="true" applyFont="false" applyProtection="false" borderId="0" fillId="0" fontId="0" numFmtId="164" xfId="20">
      <alignment horizontal="general" indent="0" shrinkToFit="false" textRotation="0" vertical="bottom" wrapText="false"/>
    </xf>
    <xf applyAlignment="true" applyBorder="false" applyFont="true" applyProtection="false" borderId="0" fillId="0" fontId="11" numFmtId="164" xfId="20">
      <alignment horizontal="left" indent="0" shrinkToFit="false" textRotation="0" vertical="bottom" wrapText="false"/>
    </xf>
    <xf applyAlignment="true" applyBorder="true" applyFont="true" applyProtection="true" borderId="1" fillId="0" fontId="7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5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12" numFmtId="164" xfId="20">
      <alignment horizontal="right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20">
      <alignment horizontal="right" indent="0" shrinkToFit="false" textRotation="0" vertical="bottom" wrapText="false"/>
    </xf>
    <xf applyAlignment="true" applyBorder="true" applyFont="true" applyProtection="true" borderId="1" fillId="0" fontId="9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9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3" fontId="9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0" fontId="13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11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5" fillId="0" fontId="0" numFmtId="166" xfId="2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1" fillId="0" fontId="0" numFmtId="166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3" fontId="9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11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4" xfId="20">
      <alignment horizontal="left" indent="0" shrinkToFit="false" textRotation="0" vertical="bottom" wrapText="true"/>
      <protection hidden="false" locked="true"/>
    </xf>
    <xf applyAlignment="true" applyBorder="true" applyFont="false" applyProtection="true" borderId="8" fillId="0" fontId="0" numFmtId="164" xfId="2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6" fillId="0" fontId="0" numFmtId="166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20"/>
    <xf applyAlignment="true" applyBorder="true" applyFont="false" applyProtection="tru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2" numFmtId="164" xfId="20">
      <alignment horizontal="right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20">
      <alignment horizontal="right" indent="0" shrinkToFit="false" textRotation="0" vertical="bottom" wrapText="false"/>
    </xf>
    <xf applyAlignment="true" applyBorder="true" applyFont="true" applyProtection="true" borderId="0" fillId="0" fontId="9" numFmtId="164" xfId="2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0" fillId="0" fontId="0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0" fillId="0" fontId="9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13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11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1" fillId="0" fontId="14" numFmtId="164" xfId="20">
      <alignment horizontal="right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6" xfId="20">
      <alignment horizontal="right" indent="0" shrinkToFit="false" textRotation="0" vertical="bottom" wrapText="false"/>
    </xf>
    <xf applyAlignment="true" applyBorder="true" applyFont="true" applyProtection="true" borderId="1" fillId="0" fontId="1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12" numFmtId="164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5" numFmtId="164" xfId="20"/>
    <xf applyAlignment="true" applyBorder="true" applyFont="true" applyProtection="true" borderId="1" fillId="0" fontId="12" numFmtId="164" xfId="2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1" fillId="3" fontId="0" numFmtId="164" xfId="2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3" fontId="0" numFmtId="164" xfId="20"/>
    <xf applyAlignment="true" applyBorder="true" applyFont="true" applyProtection="true" borderId="0" fillId="0" fontId="16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4" fontId="9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9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9" numFmtId="164" xfId="20">
      <alignment horizontal="general" indent="0" shrinkToFit="false" textRotation="0" vertical="bottom" wrapText="true"/>
      <protection hidden="false" locked="true"/>
    </xf>
    <xf applyAlignment="true" applyBorder="false" applyFont="true" applyProtection="true" borderId="0" fillId="0" fontId="9" numFmtId="164" xfId="20">
      <alignment horizontal="center" indent="0" shrinkToFit="false" textRotation="0" vertical="bottom" wrapText="false"/>
      <protection hidden="false" locked="true"/>
    </xf>
    <xf applyAlignment="false" applyBorder="false" applyFont="false" applyProtection="false" borderId="0" fillId="4" fontId="0" numFmtId="164" xfId="20"/>
    <xf applyAlignment="true" applyBorder="true" applyFont="false" applyProtection="true" borderId="0" fillId="4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0" fillId="0" fontId="0" numFmtId="164" xfId="20">
      <alignment horizontal="general" indent="0" shrinkToFit="false" textRotation="0" vertical="bottom" wrapText="true"/>
      <protection hidden="false" locked="true"/>
    </xf>
    <xf applyAlignment="true" applyBorder="true" applyFont="false" applyProtection="true" borderId="0" fillId="0" fontId="0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9" fillId="3" fontId="6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9" fillId="0" fontId="7" numFmtId="164" xfId="2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0" fillId="4" fontId="17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17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4" fontId="1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9" fillId="0" fontId="7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9" fillId="0" fontId="7" numFmtId="164" xfId="20">
      <alignment horizontal="right" indent="0" shrinkToFit="false" textRotation="0" vertical="bottom" wrapText="false"/>
      <protection hidden="false" locked="true"/>
    </xf>
    <xf applyAlignment="true" applyBorder="false" applyFont="true" applyProtection="true" borderId="0" fillId="4" fontId="17" numFmtId="164" xfId="20">
      <alignment horizontal="general" indent="0" shrinkToFit="false" textRotation="0" vertical="bottom" wrapText="true"/>
      <protection hidden="false" locked="true"/>
    </xf>
    <xf applyAlignment="true" applyBorder="false" applyFont="true" applyProtection="true" borderId="0" fillId="4" fontId="17" numFmtId="164" xfId="20">
      <alignment horizontal="right" indent="0" shrinkToFit="false" textRotation="0" vertical="bottom" wrapText="false"/>
      <protection hidden="false" locked="true"/>
    </xf>
    <xf applyAlignment="true" applyBorder="false" applyFont="true" applyProtection="true" borderId="0" fillId="0" fontId="17" numFmtId="164" xfId="20">
      <alignment horizontal="right" indent="0" shrinkToFit="false" textRotation="0" vertical="bottom" wrapText="false"/>
      <protection hidden="false" locked="true"/>
    </xf>
    <xf applyAlignment="true" applyBorder="false" applyFont="true" applyProtection="true" borderId="0" fillId="4" fontId="17" numFmtId="164" xfId="20">
      <alignment horizontal="right" indent="0" shrinkToFit="false" textRotation="0" vertical="bottom" wrapText="true"/>
      <protection hidden="false" locked="true"/>
    </xf>
    <xf applyAlignment="true" applyBorder="false" applyFont="true" applyProtection="true" borderId="0" fillId="0" fontId="17" numFmtId="165" xfId="20">
      <alignment horizontal="right" indent="0" shrinkToFit="false" textRotation="0" vertical="bottom" wrapText="true"/>
      <protection hidden="false" locked="true"/>
    </xf>
    <xf applyAlignment="true" applyBorder="false" applyFont="true" applyProtection="true" borderId="0" fillId="0" fontId="17" numFmtId="164" xfId="20">
      <alignment horizontal="general" indent="0" shrinkToFit="false" textRotation="0" vertical="bottom" wrapText="true"/>
      <protection hidden="false" locked="true"/>
    </xf>
    <xf applyAlignment="true" applyBorder="false" applyFont="true" applyProtection="true" borderId="0" fillId="0" fontId="17" numFmtId="164" xfId="20">
      <alignment horizontal="center" indent="0" shrinkToFit="false" textRotation="0" vertical="bottom" wrapText="false"/>
      <protection hidden="false" locked="true"/>
    </xf>
    <xf applyAlignment="true" applyBorder="false" applyFont="false" applyProtection="true" borderId="0" fillId="0" fontId="0" numFmtId="166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0" fontId="9" numFmtId="164" xfId="2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4" fontId="0" numFmtId="164" xfId="20">
      <alignment horizontal="center" indent="0" shrinkToFit="false" textRotation="0" vertical="bottom" wrapText="false"/>
    </xf>
    <xf applyAlignment="true" applyBorder="false" applyFont="true" applyProtection="false" borderId="0" fillId="4" fontId="11" numFmtId="164" xfId="20">
      <alignment horizontal="left" indent="0" shrinkToFit="false" textRotation="0" vertical="bottom" wrapText="false"/>
    </xf>
    <xf applyAlignment="true" applyBorder="true" applyFont="true" applyProtection="true" borderId="9" fillId="0" fontId="7" numFmtId="164" xfId="20">
      <alignment horizontal="left" indent="0" shrinkToFit="false" textRotation="0" vertical="bottom" wrapText="false"/>
      <protection hidden="false" locked="true"/>
    </xf>
    <xf applyAlignment="true" applyBorder="false" applyFont="false" applyProtection="true" borderId="0" fillId="4" fontId="0" numFmtId="164" xfId="20">
      <alignment horizontal="center" indent="0" shrinkToFit="false" textRotation="0" vertical="bottom" wrapText="false"/>
      <protection hidden="false" locked="true"/>
    </xf>
    <xf applyAlignment="true" applyBorder="false" applyFont="false" applyProtection="true" borderId="0" fillId="4" fontId="0" numFmtId="164" xfId="20">
      <alignment horizontal="left" indent="0" shrinkToFit="false" textRotation="0" vertical="bottom" wrapText="false"/>
      <protection hidden="false" locked="true"/>
    </xf>
    <xf applyAlignment="true" applyBorder="false" applyFont="false" applyProtection="true" borderId="0" fillId="4" fontId="0" numFmtId="166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9" fillId="0" fontId="7" numFmtId="164" xfId="20">
      <alignment horizontal="right" indent="0" shrinkToFit="false" textRotation="0" vertical="bottom" wrapText="true"/>
      <protection hidden="false" locked="true"/>
    </xf>
    <xf applyAlignment="true" applyBorder="false" applyFont="false" applyProtection="true" borderId="0" fillId="4" fontId="0" numFmtId="166" xfId="20">
      <alignment horizontal="right" indent="0" shrinkToFit="false" textRotation="0" vertical="bottom" wrapText="fals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Normal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2F2F2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7C0DE"/>
      <rgbColor rgb="00FF99CC"/>
      <rgbColor rgb="00CC99FF"/>
      <rgbColor rgb="00FFCC99"/>
      <rgbColor rgb="003366FF"/>
      <rgbColor rgb="0033CCCC"/>
      <rgbColor rgb="009BBB59"/>
      <rgbColor rgb="00FFCC00"/>
      <rgbColor rgb="00FA7D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usuari@epsem.upc.edu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usuari@epsem.upc.ed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AX3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.63529411764706"/>
    <col collapsed="false" hidden="false" max="2" min="2" style="1" width="16.6274509803922"/>
    <col collapsed="false" hidden="false" max="3" min="3" style="1" width="32.4039215686275"/>
    <col collapsed="false" hidden="false" max="4" min="4" style="1" width="10.1254901960784"/>
    <col collapsed="false" hidden="false" max="5" min="5" style="1" width="11.8588235294118"/>
    <col collapsed="false" hidden="false" max="6" min="6" style="1" width="19.8117647058824"/>
    <col collapsed="false" hidden="false" max="7" min="7" style="1" width="7.37254901960784"/>
    <col collapsed="false" hidden="false" max="8" min="8" style="1" width="6.08235294117647"/>
    <col collapsed="false" hidden="false" max="9" min="9" style="1" width="19.3843137254902"/>
    <col collapsed="false" hidden="false" max="10" min="10" style="1" width="20.0980392156863"/>
    <col collapsed="false" hidden="false" max="11" min="11" style="1" width="33.7019607843137"/>
    <col collapsed="false" hidden="false" max="12" min="12" style="1" width="30.5137254901961"/>
    <col collapsed="false" hidden="false" max="13" min="13" style="1" width="18.6588235294118"/>
    <col collapsed="false" hidden="false" max="14" min="14" style="1" width="20.2588235294118"/>
    <col collapsed="false" hidden="false" max="15" min="15" style="1" width="16.921568627451"/>
    <col collapsed="false" hidden="false" max="16" min="16" style="1" width="10.1254901960784"/>
    <col collapsed="false" hidden="false" max="17" min="17" style="1" width="22.5607843137255"/>
    <col collapsed="false" hidden="false" max="18" min="18" style="1" width="17.4980392156863"/>
    <col collapsed="false" hidden="false" max="19" min="19" style="1" width="8.81960784313726"/>
    <col collapsed="false" hidden="false" max="20" min="20" style="1" width="28.9254901960784"/>
    <col collapsed="false" hidden="false" max="21" min="21" style="1" width="13.5960784313726"/>
    <col collapsed="false" hidden="false" max="22" min="22" style="1" width="11.278431372549"/>
    <col collapsed="false" hidden="false" max="23" min="23" style="1" width="10.6627450980392"/>
    <col collapsed="false" hidden="false" max="24" min="24" style="1" width="22.7019607843137"/>
    <col collapsed="false" hidden="false" max="25" min="25" style="1" width="8.53333333333333"/>
    <col collapsed="false" hidden="false" max="26" min="26" style="1" width="10.1254901960784"/>
    <col collapsed="false" hidden="false" max="27" min="27" style="1" width="12.1490196078431"/>
    <col collapsed="false" hidden="false" max="28" min="28" style="1" width="24.7254901960784"/>
    <col collapsed="false" hidden="false" max="29" min="29" style="1" width="13.8745098039216"/>
    <col collapsed="false" hidden="false" max="31" min="30" style="1" width="9.68235294117647"/>
    <col collapsed="false" hidden="false" max="32" min="32" style="1" width="10.556862745098"/>
    <col collapsed="false" hidden="false" max="33" min="33" style="1" width="8.09411764705882"/>
    <col collapsed="false" hidden="false" max="34" min="34" style="1" width="10.556862745098"/>
    <col collapsed="false" hidden="false" max="35" min="35" style="1" width="13.1647058823529"/>
    <col collapsed="false" hidden="false" max="36" min="36" style="1" width="53.3725490196079"/>
    <col collapsed="false" hidden="false" max="37" min="37" style="1" width="19.3843137254902"/>
    <col collapsed="false" hidden="false" max="38" min="38" style="1" width="10.6627450980392"/>
    <col collapsed="false" hidden="false" max="39" min="39" style="1" width="6.36078431372549"/>
    <col collapsed="false" hidden="false" max="40" min="40" style="1" width="12.0039215686275"/>
    <col collapsed="false" hidden="false" max="41" min="41" style="1" width="8.37647058823529"/>
    <col collapsed="false" hidden="false" max="42" min="42" style="1" width="14.3137254901961"/>
    <col collapsed="false" hidden="false" max="43" min="43" style="1" width="7.8156862745098"/>
    <col collapsed="false" hidden="false" max="44" min="44" style="1" width="7.51372549019608"/>
    <col collapsed="false" hidden="false" max="45" min="45" style="1" width="7.37254901960784"/>
    <col collapsed="false" hidden="false" max="1025" min="46" style="1" width="10.6627450980392"/>
  </cols>
  <sheetData>
    <row collapsed="false" customFormat="false" customHeight="true" hidden="false" ht="21" outlineLevel="0" r="2">
      <c r="B2" s="2" t="s">
        <v>0</v>
      </c>
    </row>
    <row collapsed="false" customFormat="false" customHeight="true" hidden="false" ht="6.75" outlineLevel="0" r="3"/>
    <row collapsed="false" customFormat="false" customHeight="true" hidden="false" ht="3.75" outlineLevel="0" r="4"/>
    <row collapsed="false" customFormat="false" customHeight="false" hidden="false" ht="22.4" outlineLevel="0" r="5">
      <c r="B5" s="3" t="s">
        <v>1</v>
      </c>
    </row>
    <row collapsed="false" customFormat="false" customHeight="true" hidden="false" ht="17.25" outlineLevel="0" r="6">
      <c r="B6" s="3"/>
      <c r="D6" s="1" t="s">
        <v>2</v>
      </c>
      <c r="E6" s="1" t="s">
        <v>3</v>
      </c>
      <c r="F6" s="1" t="s">
        <v>4</v>
      </c>
      <c r="G6" s="4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5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33</v>
      </c>
      <c r="AJ6" s="1" t="s">
        <v>34</v>
      </c>
      <c r="AK6" s="1" t="s">
        <v>35</v>
      </c>
    </row>
    <row collapsed="false" customFormat="false" customHeight="false" hidden="false" ht="16.4" outlineLevel="0" r="7">
      <c r="B7" s="6" t="s">
        <v>36</v>
      </c>
      <c r="C7" s="6"/>
      <c r="D7" s="1" t="n">
        <v>1</v>
      </c>
      <c r="E7" s="1" t="n">
        <v>1</v>
      </c>
      <c r="F7" s="1" t="n">
        <v>1</v>
      </c>
      <c r="G7" s="1" t="n">
        <v>1</v>
      </c>
      <c r="H7" s="1" t="n">
        <v>1</v>
      </c>
      <c r="I7" s="1" t="n">
        <v>1</v>
      </c>
      <c r="J7" s="1" t="n">
        <v>1</v>
      </c>
      <c r="K7" s="1" t="n">
        <v>1</v>
      </c>
      <c r="L7" s="1" t="n">
        <v>1</v>
      </c>
      <c r="M7" s="1" t="n">
        <v>1</v>
      </c>
      <c r="N7" s="1" t="n">
        <v>1</v>
      </c>
      <c r="O7" s="1" t="n">
        <v>1</v>
      </c>
      <c r="P7" s="1" t="n">
        <v>1</v>
      </c>
      <c r="Q7" s="1" t="n">
        <v>1</v>
      </c>
      <c r="R7" s="1" t="n">
        <v>1</v>
      </c>
      <c r="S7" s="1" t="n">
        <v>1</v>
      </c>
      <c r="T7" s="1" t="n">
        <v>1</v>
      </c>
      <c r="U7" s="1" t="n">
        <v>1</v>
      </c>
      <c r="V7" s="1" t="n">
        <v>1</v>
      </c>
      <c r="W7" s="1" t="n">
        <v>1</v>
      </c>
      <c r="X7" s="1" t="n">
        <v>1</v>
      </c>
      <c r="Y7" s="1" t="n">
        <v>1</v>
      </c>
      <c r="Z7" s="1" t="n">
        <v>1</v>
      </c>
      <c r="AA7" s="1" t="n">
        <v>1</v>
      </c>
      <c r="AB7" s="1" t="n">
        <v>1</v>
      </c>
      <c r="AC7" s="1" t="n">
        <v>1</v>
      </c>
      <c r="AD7" s="1" t="n">
        <v>1</v>
      </c>
      <c r="AE7" s="1" t="n">
        <v>1</v>
      </c>
      <c r="AF7" s="1" t="n">
        <v>1</v>
      </c>
      <c r="AG7" s="1" t="n">
        <v>1</v>
      </c>
      <c r="AH7" s="1" t="n">
        <v>1</v>
      </c>
      <c r="AI7" s="1" t="n">
        <v>1</v>
      </c>
      <c r="AJ7" s="1" t="n">
        <v>1</v>
      </c>
      <c r="AK7" s="1" t="n">
        <v>1</v>
      </c>
      <c r="AL7" s="1" t="n">
        <f aca="false">SUM(D7:AK7)</f>
        <v>34</v>
      </c>
    </row>
    <row collapsed="false" customFormat="false" customHeight="true" hidden="false" ht="15" outlineLevel="0" r="8">
      <c r="B8" s="7" t="s">
        <v>37</v>
      </c>
      <c r="C8" s="7"/>
      <c r="D8" s="8" t="s">
        <v>38</v>
      </c>
      <c r="E8" s="8" t="s">
        <v>38</v>
      </c>
      <c r="F8" s="8" t="s">
        <v>39</v>
      </c>
      <c r="G8" s="8" t="s">
        <v>38</v>
      </c>
      <c r="H8" s="8" t="s">
        <v>38</v>
      </c>
      <c r="I8" s="8" t="s">
        <v>38</v>
      </c>
      <c r="J8" s="8" t="s">
        <v>39</v>
      </c>
      <c r="K8" s="8" t="s">
        <v>38</v>
      </c>
      <c r="L8" s="8" t="s">
        <v>38</v>
      </c>
      <c r="M8" s="8" t="s">
        <v>39</v>
      </c>
      <c r="N8" s="8" t="s">
        <v>39</v>
      </c>
      <c r="O8" s="8" t="s">
        <v>39</v>
      </c>
      <c r="P8" s="8" t="s">
        <v>38</v>
      </c>
      <c r="Q8" s="8" t="s">
        <v>39</v>
      </c>
      <c r="R8" s="8" t="s">
        <v>38</v>
      </c>
      <c r="S8" s="8" t="s">
        <v>38</v>
      </c>
      <c r="T8" s="8" t="s">
        <v>39</v>
      </c>
      <c r="U8" s="8" t="s">
        <v>39</v>
      </c>
      <c r="V8" s="8" t="s">
        <v>38</v>
      </c>
      <c r="W8" s="8" t="s">
        <v>38</v>
      </c>
      <c r="X8" s="8" t="s">
        <v>38</v>
      </c>
      <c r="Y8" s="8" t="s">
        <v>38</v>
      </c>
      <c r="Z8" s="8" t="s">
        <v>38</v>
      </c>
      <c r="AA8" s="8" t="s">
        <v>38</v>
      </c>
      <c r="AB8" s="8" t="s">
        <v>39</v>
      </c>
      <c r="AC8" s="8" t="s">
        <v>39</v>
      </c>
      <c r="AD8" s="8" t="s">
        <v>38</v>
      </c>
      <c r="AE8" s="8" t="s">
        <v>38</v>
      </c>
      <c r="AF8" s="8" t="s">
        <v>38</v>
      </c>
      <c r="AG8" s="8" t="s">
        <v>38</v>
      </c>
      <c r="AH8" s="8" t="s">
        <v>38</v>
      </c>
      <c r="AI8" s="8" t="s">
        <v>39</v>
      </c>
      <c r="AJ8" s="8" t="s">
        <v>39</v>
      </c>
      <c r="AK8" s="8" t="s">
        <v>39</v>
      </c>
      <c r="AM8" s="1" t="s">
        <v>40</v>
      </c>
      <c r="AN8" s="1" t="e">
        <f aca="false">countifs(D8:AK8,"=Si")</f>
        <v>#NAME?</v>
      </c>
      <c r="AO8" s="1" t="s">
        <v>41</v>
      </c>
      <c r="AP8" s="1" t="e">
        <f aca="false">countifs(D8:AL8,"=No")</f>
        <v>#NAME?</v>
      </c>
      <c r="AQ8" s="1" t="s">
        <v>42</v>
      </c>
      <c r="AR8" s="1" t="e">
        <f aca="false">countifs(H8:R8,"=Si")</f>
        <v>#NAME?</v>
      </c>
      <c r="AS8" s="1" t="s">
        <v>43</v>
      </c>
      <c r="AT8" s="1" t="e">
        <f aca="false">countifs(I8:S8,"=No")</f>
        <v>#NAME?</v>
      </c>
      <c r="AU8" s="1" t="s">
        <v>44</v>
      </c>
      <c r="AV8" s="1" t="e">
        <f aca="false">countifs(U8:AJ8,"=Si")</f>
        <v>#NAME?</v>
      </c>
      <c r="AW8" s="1" t="s">
        <v>45</v>
      </c>
      <c r="AX8" s="1" t="e">
        <f aca="false">countifs(V8:AK8,"=No")</f>
        <v>#NAME?</v>
      </c>
    </row>
    <row collapsed="false" customFormat="false" customHeight="true" hidden="false" ht="345" outlineLevel="0" r="9">
      <c r="B9" s="9" t="s">
        <v>46</v>
      </c>
      <c r="C9" s="10" t="s">
        <v>47</v>
      </c>
      <c r="D9" s="8" t="s">
        <v>48</v>
      </c>
      <c r="E9" s="11" t="s">
        <v>48</v>
      </c>
      <c r="F9" s="4" t="s">
        <v>49</v>
      </c>
      <c r="G9" s="11" t="s">
        <v>48</v>
      </c>
      <c r="H9" s="11" t="s">
        <v>48</v>
      </c>
      <c r="I9" s="11" t="s">
        <v>48</v>
      </c>
      <c r="J9" s="12" t="s">
        <v>50</v>
      </c>
      <c r="K9" s="11" t="s">
        <v>48</v>
      </c>
      <c r="L9" s="11" t="s">
        <v>48</v>
      </c>
      <c r="M9" s="13" t="s">
        <v>51</v>
      </c>
      <c r="N9" s="14" t="s">
        <v>52</v>
      </c>
      <c r="O9" s="15" t="s">
        <v>53</v>
      </c>
      <c r="P9" s="11" t="s">
        <v>48</v>
      </c>
      <c r="Q9" s="16" t="s">
        <v>54</v>
      </c>
      <c r="R9" s="11" t="s">
        <v>48</v>
      </c>
      <c r="S9" s="11" t="s">
        <v>48</v>
      </c>
      <c r="T9" s="13" t="s">
        <v>55</v>
      </c>
      <c r="U9" s="17" t="s">
        <v>56</v>
      </c>
      <c r="V9" s="11" t="s">
        <v>48</v>
      </c>
      <c r="W9" s="11" t="s">
        <v>48</v>
      </c>
      <c r="X9" s="11" t="s">
        <v>48</v>
      </c>
      <c r="Y9" s="11" t="s">
        <v>48</v>
      </c>
      <c r="Z9" s="11" t="s">
        <v>48</v>
      </c>
      <c r="AA9" s="11" t="s">
        <v>48</v>
      </c>
      <c r="AB9" s="17" t="s">
        <v>57</v>
      </c>
      <c r="AC9" s="18" t="s">
        <v>58</v>
      </c>
      <c r="AD9" s="11" t="s">
        <v>48</v>
      </c>
      <c r="AE9" s="11" t="s">
        <v>48</v>
      </c>
      <c r="AF9" s="11" t="s">
        <v>48</v>
      </c>
      <c r="AG9" s="11" t="s">
        <v>48</v>
      </c>
      <c r="AH9" s="11" t="s">
        <v>48</v>
      </c>
      <c r="AI9" s="17" t="s">
        <v>59</v>
      </c>
      <c r="AJ9" s="13" t="s">
        <v>60</v>
      </c>
      <c r="AK9" s="19" t="s">
        <v>61</v>
      </c>
      <c r="AM9" s="1" t="s">
        <v>48</v>
      </c>
      <c r="AN9" s="1" t="e">
        <f aca="false">countifs(D9:AK9,"=NA")</f>
        <v>#NAME?</v>
      </c>
      <c r="AO9" s="1" t="s">
        <v>62</v>
      </c>
      <c r="AP9" s="1" t="e">
        <f aca="false">AL7-AN9</f>
        <v>#NAME?</v>
      </c>
    </row>
    <row collapsed="false" customFormat="false" customHeight="true" hidden="false" ht="111.75" outlineLevel="0" r="10">
      <c r="B10" s="9"/>
      <c r="C10" s="13" t="s">
        <v>63</v>
      </c>
      <c r="D10" s="8" t="s">
        <v>48</v>
      </c>
      <c r="E10" s="11" t="s">
        <v>48</v>
      </c>
      <c r="F10" s="11" t="s">
        <v>48</v>
      </c>
      <c r="G10" s="11" t="s">
        <v>48</v>
      </c>
      <c r="H10" s="11" t="s">
        <v>48</v>
      </c>
      <c r="I10" s="11" t="s">
        <v>48</v>
      </c>
      <c r="J10" s="12" t="s">
        <v>64</v>
      </c>
      <c r="K10" s="11" t="s">
        <v>48</v>
      </c>
      <c r="L10" s="11" t="s">
        <v>48</v>
      </c>
      <c r="M10" s="13" t="s">
        <v>65</v>
      </c>
      <c r="N10" s="11" t="s">
        <v>48</v>
      </c>
      <c r="O10" s="15" t="s">
        <v>53</v>
      </c>
      <c r="P10" s="11" t="s">
        <v>48</v>
      </c>
      <c r="Q10" s="11" t="s">
        <v>48</v>
      </c>
      <c r="R10" s="11" t="s">
        <v>48</v>
      </c>
      <c r="S10" s="11" t="s">
        <v>48</v>
      </c>
      <c r="T10" s="13" t="s">
        <v>66</v>
      </c>
      <c r="U10" s="17" t="s">
        <v>56</v>
      </c>
      <c r="V10" s="11" t="s">
        <v>48</v>
      </c>
      <c r="W10" s="11" t="s">
        <v>48</v>
      </c>
      <c r="X10" s="11" t="s">
        <v>48</v>
      </c>
      <c r="Y10" s="11" t="s">
        <v>48</v>
      </c>
      <c r="Z10" s="11" t="s">
        <v>48</v>
      </c>
      <c r="AA10" s="11" t="s">
        <v>48</v>
      </c>
      <c r="AB10" s="20" t="s">
        <v>67</v>
      </c>
      <c r="AC10" s="18" t="s">
        <v>58</v>
      </c>
      <c r="AD10" s="11" t="s">
        <v>48</v>
      </c>
      <c r="AE10" s="11" t="s">
        <v>48</v>
      </c>
      <c r="AF10" s="11" t="s">
        <v>48</v>
      </c>
      <c r="AG10" s="11" t="s">
        <v>48</v>
      </c>
      <c r="AH10" s="11" t="s">
        <v>48</v>
      </c>
      <c r="AI10" s="17" t="s">
        <v>59</v>
      </c>
      <c r="AJ10" s="13" t="s">
        <v>68</v>
      </c>
      <c r="AK10" s="1" t="s">
        <v>69</v>
      </c>
      <c r="AM10" s="1" t="s">
        <v>48</v>
      </c>
      <c r="AN10" s="1" t="e">
        <f aca="false">countifs(D10:AK10,"=NA")</f>
        <v>#NAME?</v>
      </c>
      <c r="AO10" s="1" t="s">
        <v>62</v>
      </c>
      <c r="AP10" s="1" t="e">
        <f aca="false">AL7-AN10</f>
        <v>#NAME?</v>
      </c>
    </row>
    <row collapsed="false" customFormat="false" customHeight="true" hidden="false" ht="14" outlineLevel="0" r="11">
      <c r="B11" s="9" t="s">
        <v>70</v>
      </c>
      <c r="C11" s="13" t="s">
        <v>71</v>
      </c>
      <c r="D11" s="8" t="n">
        <v>0</v>
      </c>
      <c r="E11" s="21" t="n">
        <v>0</v>
      </c>
      <c r="F11" s="22" t="n">
        <v>400</v>
      </c>
      <c r="G11" s="21" t="n">
        <v>0</v>
      </c>
      <c r="H11" s="21" t="n">
        <v>0</v>
      </c>
      <c r="I11" s="21" t="n">
        <v>0</v>
      </c>
      <c r="J11" s="12" t="n">
        <v>13</v>
      </c>
      <c r="K11" s="21" t="n">
        <v>0</v>
      </c>
      <c r="L11" s="21" t="n">
        <v>0</v>
      </c>
      <c r="M11" s="13" t="n">
        <v>129</v>
      </c>
      <c r="N11" s="23" t="n">
        <v>16</v>
      </c>
      <c r="O11" s="13" t="n">
        <v>59</v>
      </c>
      <c r="P11" s="21" t="n">
        <v>0</v>
      </c>
      <c r="Q11" s="24" t="n">
        <v>110</v>
      </c>
      <c r="R11" s="21" t="n">
        <v>0</v>
      </c>
      <c r="S11" s="21" t="n">
        <v>0</v>
      </c>
      <c r="T11" s="13" t="n">
        <v>720</v>
      </c>
      <c r="U11" s="17" t="n">
        <v>126</v>
      </c>
      <c r="V11" s="21" t="n">
        <v>0</v>
      </c>
      <c r="W11" s="21" t="n">
        <v>0</v>
      </c>
      <c r="X11" s="13" t="n">
        <v>0</v>
      </c>
      <c r="Y11" s="21" t="n">
        <v>0</v>
      </c>
      <c r="Z11" s="21" t="n">
        <v>0</v>
      </c>
      <c r="AA11" s="21" t="n">
        <v>0</v>
      </c>
      <c r="AB11" s="17" t="n">
        <v>100</v>
      </c>
      <c r="AC11" s="18" t="n">
        <v>8</v>
      </c>
      <c r="AD11" s="21" t="n">
        <v>0</v>
      </c>
      <c r="AE11" s="21" t="n">
        <v>0</v>
      </c>
      <c r="AF11" s="21" t="n">
        <v>0</v>
      </c>
      <c r="AG11" s="21" t="n">
        <v>0</v>
      </c>
      <c r="AH11" s="21" t="n">
        <v>0</v>
      </c>
      <c r="AI11" s="17" t="n">
        <v>202</v>
      </c>
      <c r="AJ11" s="13" t="n">
        <v>200</v>
      </c>
      <c r="AK11" s="1" t="n">
        <v>5000</v>
      </c>
      <c r="AM11" s="1" t="s">
        <v>72</v>
      </c>
      <c r="AN11" s="1" t="n">
        <f aca="false">SUM(D11:AK11)</f>
        <v>7083</v>
      </c>
      <c r="AO11" s="1" t="s">
        <v>73</v>
      </c>
      <c r="AP11" s="1" t="n">
        <f aca="false">AVERAGE(D11:AK11)</f>
        <v>208.323529411765</v>
      </c>
      <c r="AQ11" s="1" t="s">
        <v>74</v>
      </c>
      <c r="AR11" s="1" t="n">
        <f aca="false">MIN(D11:AK11)</f>
        <v>0</v>
      </c>
      <c r="AS11" s="1" t="s">
        <v>75</v>
      </c>
      <c r="AT11" s="1" t="n">
        <f aca="false">MAX(D11:AK11)</f>
        <v>5000</v>
      </c>
    </row>
    <row collapsed="false" customFormat="false" customHeight="false" hidden="false" ht="14" outlineLevel="0" r="12">
      <c r="B12" s="9"/>
      <c r="C12" s="13" t="s">
        <v>76</v>
      </c>
      <c r="D12" s="8" t="n">
        <v>0</v>
      </c>
      <c r="E12" s="21" t="n">
        <v>0</v>
      </c>
      <c r="F12" s="25" t="n">
        <v>200</v>
      </c>
      <c r="G12" s="21" t="n">
        <v>0</v>
      </c>
      <c r="H12" s="21" t="n">
        <v>0</v>
      </c>
      <c r="I12" s="21" t="n">
        <v>0</v>
      </c>
      <c r="J12" s="12" t="n">
        <v>98</v>
      </c>
      <c r="K12" s="21" t="n">
        <v>0</v>
      </c>
      <c r="L12" s="21" t="n">
        <v>0</v>
      </c>
      <c r="M12" s="13" t="n">
        <v>59</v>
      </c>
      <c r="N12" s="23" t="n">
        <v>38</v>
      </c>
      <c r="O12" s="13" t="n">
        <v>54</v>
      </c>
      <c r="P12" s="21" t="n">
        <v>0</v>
      </c>
      <c r="Q12" s="24" t="n">
        <v>33</v>
      </c>
      <c r="R12" s="21" t="n">
        <v>0</v>
      </c>
      <c r="S12" s="21" t="n">
        <v>0</v>
      </c>
      <c r="T12" s="13" t="n">
        <v>60</v>
      </c>
      <c r="U12" s="17" t="n">
        <v>70</v>
      </c>
      <c r="V12" s="21" t="n">
        <v>0</v>
      </c>
      <c r="W12" s="21" t="n">
        <v>0</v>
      </c>
      <c r="X12" s="13" t="n">
        <v>0</v>
      </c>
      <c r="Y12" s="21" t="n">
        <v>0</v>
      </c>
      <c r="Z12" s="21" t="n">
        <v>0</v>
      </c>
      <c r="AA12" s="21" t="n">
        <v>0</v>
      </c>
      <c r="AB12" s="17" t="n">
        <v>7</v>
      </c>
      <c r="AC12" s="18" t="n">
        <v>3</v>
      </c>
      <c r="AD12" s="21" t="n">
        <v>0</v>
      </c>
      <c r="AE12" s="21" t="n">
        <v>0</v>
      </c>
      <c r="AF12" s="21" t="n">
        <v>0</v>
      </c>
      <c r="AG12" s="21" t="n">
        <v>0</v>
      </c>
      <c r="AH12" s="21" t="n">
        <v>0</v>
      </c>
      <c r="AI12" s="17" t="n">
        <v>76</v>
      </c>
      <c r="AJ12" s="13" t="n">
        <v>15</v>
      </c>
      <c r="AK12" s="1" t="n">
        <v>5000</v>
      </c>
      <c r="AM12" s="1" t="s">
        <v>72</v>
      </c>
      <c r="AN12" s="1" t="n">
        <f aca="false">SUM(D12:AK12)</f>
        <v>5713</v>
      </c>
      <c r="AO12" s="1" t="s">
        <v>73</v>
      </c>
      <c r="AP12" s="1" t="n">
        <f aca="false">AVERAGE(D12:AK12)</f>
        <v>168.029411764706</v>
      </c>
      <c r="AQ12" s="1" t="s">
        <v>74</v>
      </c>
      <c r="AR12" s="1" t="n">
        <f aca="false">MIN(D12:AK12)</f>
        <v>0</v>
      </c>
      <c r="AS12" s="1" t="s">
        <v>75</v>
      </c>
      <c r="AT12" s="1" t="n">
        <f aca="false">MAX(D12:AK12)</f>
        <v>5000</v>
      </c>
    </row>
    <row collapsed="false" customFormat="false" customHeight="false" hidden="false" ht="14" outlineLevel="0" r="13">
      <c r="B13" s="9"/>
      <c r="C13" s="13" t="s">
        <v>63</v>
      </c>
      <c r="D13" s="8" t="n">
        <v>0</v>
      </c>
      <c r="E13" s="21" t="n">
        <v>0</v>
      </c>
      <c r="F13" s="25" t="n">
        <v>0</v>
      </c>
      <c r="G13" s="21" t="n">
        <v>0</v>
      </c>
      <c r="H13" s="21" t="n">
        <v>0</v>
      </c>
      <c r="I13" s="21" t="n">
        <v>0</v>
      </c>
      <c r="J13" s="12" t="n">
        <v>3031</v>
      </c>
      <c r="K13" s="21" t="n">
        <v>0</v>
      </c>
      <c r="L13" s="21" t="n">
        <v>0</v>
      </c>
      <c r="M13" s="13" t="n">
        <v>2297</v>
      </c>
      <c r="N13" s="23" t="n">
        <v>0</v>
      </c>
      <c r="O13" s="13" t="n">
        <v>10</v>
      </c>
      <c r="P13" s="21" t="n">
        <v>0</v>
      </c>
      <c r="Q13" s="21" t="n">
        <v>0</v>
      </c>
      <c r="R13" s="21" t="n">
        <v>0</v>
      </c>
      <c r="S13" s="21" t="n">
        <v>0</v>
      </c>
      <c r="T13" s="26" t="n">
        <v>150</v>
      </c>
      <c r="U13" s="17" t="n">
        <v>574</v>
      </c>
      <c r="V13" s="21" t="n">
        <v>0</v>
      </c>
      <c r="W13" s="21" t="n">
        <v>0</v>
      </c>
      <c r="X13" s="13" t="n">
        <v>0</v>
      </c>
      <c r="Y13" s="21" t="n">
        <v>0</v>
      </c>
      <c r="Z13" s="21" t="n">
        <v>0</v>
      </c>
      <c r="AA13" s="21" t="n">
        <v>0</v>
      </c>
      <c r="AB13" s="17" t="n">
        <v>20</v>
      </c>
      <c r="AC13" s="18" t="n">
        <v>38</v>
      </c>
      <c r="AD13" s="21" t="n">
        <v>0</v>
      </c>
      <c r="AE13" s="21" t="n">
        <v>0</v>
      </c>
      <c r="AF13" s="21" t="n">
        <v>0</v>
      </c>
      <c r="AG13" s="21" t="n">
        <v>0</v>
      </c>
      <c r="AH13" s="21" t="n">
        <v>0</v>
      </c>
      <c r="AI13" s="17" t="n">
        <v>31</v>
      </c>
      <c r="AJ13" s="13" t="n">
        <v>50</v>
      </c>
      <c r="AK13" s="27" t="n">
        <v>75000</v>
      </c>
      <c r="AM13" s="1" t="s">
        <v>72</v>
      </c>
      <c r="AN13" s="1" t="n">
        <f aca="false">SUM(D13:AK13)</f>
        <v>81201</v>
      </c>
      <c r="AO13" s="1" t="s">
        <v>73</v>
      </c>
      <c r="AP13" s="1" t="n">
        <f aca="false">AVERAGE(D13:AK13)</f>
        <v>2388.26470588235</v>
      </c>
      <c r="AQ13" s="1" t="s">
        <v>74</v>
      </c>
      <c r="AR13" s="1" t="n">
        <f aca="false">MIN(D13:AK13)</f>
        <v>0</v>
      </c>
      <c r="AS13" s="1" t="s">
        <v>75</v>
      </c>
      <c r="AT13" s="1" t="n">
        <f aca="false">MAX(D13:AK13)</f>
        <v>75000</v>
      </c>
    </row>
    <row collapsed="false" customFormat="false" customHeight="true" hidden="false" ht="10.5" outlineLevel="0" r="14">
      <c r="D14" s="1" t="n">
        <f aca="false">SUM(D11:D13)</f>
        <v>0</v>
      </c>
      <c r="E14" s="1" t="n">
        <f aca="false">SUM(E11:E13)</f>
        <v>0</v>
      </c>
      <c r="F14" s="1" t="n">
        <f aca="false">SUM(F11:F13)</f>
        <v>600</v>
      </c>
      <c r="G14" s="1" t="n">
        <f aca="false">SUM(G11:G13)</f>
        <v>0</v>
      </c>
      <c r="H14" s="1" t="n">
        <f aca="false">SUM(H11:H13)</f>
        <v>0</v>
      </c>
      <c r="I14" s="1" t="n">
        <f aca="false">SUM(I11:I13)</f>
        <v>0</v>
      </c>
      <c r="J14" s="1" t="n">
        <f aca="false">SUM(J11:J13)</f>
        <v>3142</v>
      </c>
      <c r="K14" s="1" t="n">
        <f aca="false">SUM(K11:K13)</f>
        <v>0</v>
      </c>
      <c r="L14" s="1" t="n">
        <f aca="false">SUM(L11:L13)</f>
        <v>0</v>
      </c>
      <c r="M14" s="1" t="n">
        <f aca="false">SUM(M11:M13)</f>
        <v>2485</v>
      </c>
      <c r="N14" s="1" t="n">
        <f aca="false">SUM(N11:N13)</f>
        <v>54</v>
      </c>
      <c r="O14" s="28" t="n">
        <f aca="false">SUM(O11:O13)</f>
        <v>123</v>
      </c>
      <c r="P14" s="1" t="n">
        <f aca="false">SUM(P11:P13)</f>
        <v>0</v>
      </c>
      <c r="Q14" s="29" t="n">
        <f aca="false">SUM(Q11:Q13)</f>
        <v>143</v>
      </c>
      <c r="R14" s="29" t="n">
        <f aca="false">SUM(R11:R13)</f>
        <v>0</v>
      </c>
      <c r="S14" s="29" t="n">
        <f aca="false">SUM(S11:S13)</f>
        <v>0</v>
      </c>
      <c r="T14" s="29" t="n">
        <f aca="false">SUM(T11:T13)</f>
        <v>930</v>
      </c>
      <c r="U14" s="29" t="n">
        <f aca="false">SUM(U11:U13)</f>
        <v>770</v>
      </c>
      <c r="V14" s="29" t="n">
        <f aca="false">SUM(V11:V13)</f>
        <v>0</v>
      </c>
      <c r="W14" s="29" t="n">
        <f aca="false">SUM(W11:W13)</f>
        <v>0</v>
      </c>
      <c r="X14" s="29" t="n">
        <f aca="false">SUM(X11:X13)</f>
        <v>0</v>
      </c>
      <c r="Y14" s="29" t="n">
        <f aca="false">SUM(Y11:Y13)</f>
        <v>0</v>
      </c>
      <c r="Z14" s="29" t="n">
        <f aca="false">SUM(Z11:Z13)</f>
        <v>0</v>
      </c>
      <c r="AA14" s="29" t="n">
        <f aca="false">SUM(AA11:AA13)</f>
        <v>0</v>
      </c>
      <c r="AB14" s="29" t="n">
        <f aca="false">SUM(AB11:AB13)</f>
        <v>127</v>
      </c>
      <c r="AC14" s="18" t="n">
        <f aca="false">SUM(AC11:AC13)</f>
        <v>49</v>
      </c>
      <c r="AD14" s="5" t="n">
        <f aca="false">SUM(AD11:AD13)</f>
        <v>0</v>
      </c>
      <c r="AE14" s="30" t="n">
        <f aca="false">SUM(AE11:AE13)</f>
        <v>0</v>
      </c>
      <c r="AF14" s="30" t="n">
        <f aca="false">SUM(AF11:AF13)</f>
        <v>0</v>
      </c>
      <c r="AG14" s="30" t="n">
        <f aca="false">SUM(AG11:AG13)</f>
        <v>0</v>
      </c>
      <c r="AH14" s="31" t="n">
        <f aca="false">SUM(AH11:AH13)</f>
        <v>0</v>
      </c>
      <c r="AI14" s="30" t="n">
        <f aca="false">SUM(AI11:AI13)</f>
        <v>309</v>
      </c>
      <c r="AJ14" s="30" t="n">
        <f aca="false">SUM(AJ11:AJ13)</f>
        <v>265</v>
      </c>
      <c r="AK14" s="30" t="n">
        <f aca="false">SUM(AK11:AK13)</f>
        <v>85000</v>
      </c>
      <c r="AN14" s="1" t="n">
        <f aca="false">SUM(AN11:AN13)</f>
        <v>93997</v>
      </c>
    </row>
    <row collapsed="false" customFormat="false" customHeight="false" hidden="false" ht="16.4" outlineLevel="0" r="15">
      <c r="B15" s="6" t="s">
        <v>77</v>
      </c>
      <c r="C15" s="6"/>
      <c r="O15" s="28"/>
      <c r="Q15" s="29"/>
      <c r="AC15" s="5"/>
      <c r="AD15" s="5"/>
      <c r="AH15" s="31"/>
    </row>
    <row collapsed="false" customFormat="false" customHeight="true" hidden="false" ht="15" outlineLevel="0" r="16">
      <c r="B16" s="7" t="s">
        <v>78</v>
      </c>
      <c r="C16" s="7"/>
      <c r="D16" s="8" t="s">
        <v>38</v>
      </c>
      <c r="E16" s="8" t="s">
        <v>38</v>
      </c>
      <c r="F16" s="8" t="s">
        <v>39</v>
      </c>
      <c r="G16" s="8" t="s">
        <v>38</v>
      </c>
      <c r="H16" s="8" t="s">
        <v>38</v>
      </c>
      <c r="I16" s="8" t="s">
        <v>38</v>
      </c>
      <c r="J16" s="8" t="s">
        <v>39</v>
      </c>
      <c r="K16" s="8" t="s">
        <v>38</v>
      </c>
      <c r="L16" s="8" t="s">
        <v>39</v>
      </c>
      <c r="M16" s="8" t="s">
        <v>39</v>
      </c>
      <c r="N16" s="8" t="s">
        <v>39</v>
      </c>
      <c r="O16" s="8" t="s">
        <v>39</v>
      </c>
      <c r="P16" s="8" t="s">
        <v>38</v>
      </c>
      <c r="Q16" s="8" t="s">
        <v>39</v>
      </c>
      <c r="R16" s="8" t="s">
        <v>39</v>
      </c>
      <c r="S16" s="8" t="s">
        <v>39</v>
      </c>
      <c r="T16" s="8" t="s">
        <v>39</v>
      </c>
      <c r="U16" s="8" t="s">
        <v>39</v>
      </c>
      <c r="V16" s="8" t="s">
        <v>38</v>
      </c>
      <c r="W16" s="8" t="s">
        <v>38</v>
      </c>
      <c r="X16" s="8" t="s">
        <v>38</v>
      </c>
      <c r="Y16" s="8" t="s">
        <v>38</v>
      </c>
      <c r="Z16" s="8" t="s">
        <v>38</v>
      </c>
      <c r="AA16" s="8" t="s">
        <v>38</v>
      </c>
      <c r="AB16" s="8" t="s">
        <v>39</v>
      </c>
      <c r="AC16" s="8" t="s">
        <v>39</v>
      </c>
      <c r="AD16" s="8" t="s">
        <v>39</v>
      </c>
      <c r="AE16" s="8" t="s">
        <v>38</v>
      </c>
      <c r="AF16" s="8" t="s">
        <v>38</v>
      </c>
      <c r="AG16" s="8" t="s">
        <v>38</v>
      </c>
      <c r="AH16" s="8" t="s">
        <v>38</v>
      </c>
      <c r="AI16" s="8" t="s">
        <v>39</v>
      </c>
      <c r="AJ16" s="8" t="s">
        <v>39</v>
      </c>
      <c r="AK16" s="8" t="s">
        <v>39</v>
      </c>
      <c r="AM16" s="1" t="s">
        <v>40</v>
      </c>
      <c r="AN16" s="1" t="e">
        <f aca="false">countifs(D16:AK16,"=Si")</f>
        <v>#NAME?</v>
      </c>
      <c r="AO16" s="1" t="s">
        <v>41</v>
      </c>
      <c r="AP16" s="1" t="e">
        <f aca="false">countifs(D16:AL16,"=No")</f>
        <v>#NAME?</v>
      </c>
      <c r="AQ16" s="1" t="s">
        <v>42</v>
      </c>
      <c r="AR16" s="1" t="e">
        <f aca="false">countifs(H16:R16,"=Si")</f>
        <v>#NAME?</v>
      </c>
      <c r="AS16" s="1" t="s">
        <v>43</v>
      </c>
      <c r="AT16" s="1" t="e">
        <f aca="false">countifs(I16:S16,"=No")</f>
        <v>#NAME?</v>
      </c>
      <c r="AU16" s="1" t="s">
        <v>44</v>
      </c>
      <c r="AV16" s="1" t="e">
        <f aca="false">countifs(U16:AJ16,"=Si")</f>
        <v>#NAME?</v>
      </c>
      <c r="AW16" s="1" t="s">
        <v>45</v>
      </c>
      <c r="AX16" s="1" t="e">
        <f aca="false">countifs(V16:AK16,"=No")</f>
        <v>#NAME?</v>
      </c>
    </row>
    <row collapsed="false" customFormat="false" customHeight="false" hidden="false" ht="14" outlineLevel="0" r="17">
      <c r="B17" s="32" t="s">
        <v>79</v>
      </c>
      <c r="C17" s="32"/>
      <c r="D17" s="8" t="s">
        <v>48</v>
      </c>
      <c r="E17" s="8" t="n">
        <v>0</v>
      </c>
      <c r="F17" s="33" t="n">
        <v>150</v>
      </c>
      <c r="G17" s="8" t="n">
        <v>0</v>
      </c>
      <c r="H17" s="8" t="n">
        <v>0</v>
      </c>
      <c r="I17" s="24" t="n">
        <v>36</v>
      </c>
      <c r="J17" s="34" t="n">
        <v>2228</v>
      </c>
      <c r="K17" s="35" t="n">
        <v>52</v>
      </c>
      <c r="L17" s="36" t="n">
        <v>55</v>
      </c>
      <c r="M17" s="24" t="n">
        <v>81</v>
      </c>
      <c r="N17" s="37" t="n">
        <v>25</v>
      </c>
      <c r="O17" s="13" t="n">
        <v>9</v>
      </c>
      <c r="P17" s="24" t="n">
        <v>0</v>
      </c>
      <c r="Q17" s="24" t="n">
        <v>15</v>
      </c>
      <c r="R17" s="24" t="n">
        <v>19</v>
      </c>
      <c r="S17" s="24" t="n">
        <v>26</v>
      </c>
      <c r="T17" s="24" t="n">
        <v>168</v>
      </c>
      <c r="U17" s="38" t="n">
        <v>224</v>
      </c>
      <c r="V17" s="24" t="n">
        <v>0</v>
      </c>
      <c r="W17" s="37" t="n">
        <v>0</v>
      </c>
      <c r="X17" s="24" t="n">
        <v>10</v>
      </c>
      <c r="Y17" s="37" t="n">
        <v>0</v>
      </c>
      <c r="Z17" s="1" t="n">
        <v>18</v>
      </c>
      <c r="AA17" s="24" t="n">
        <v>0</v>
      </c>
      <c r="AB17" s="39" t="n">
        <v>31</v>
      </c>
      <c r="AC17" s="18" t="n">
        <v>15</v>
      </c>
      <c r="AD17" s="40" t="n">
        <v>22</v>
      </c>
      <c r="AE17" s="24"/>
      <c r="AF17" s="24" t="n">
        <v>5</v>
      </c>
      <c r="AG17" s="24" t="n">
        <v>39</v>
      </c>
      <c r="AH17" s="41"/>
      <c r="AI17" s="38" t="n">
        <v>147</v>
      </c>
      <c r="AJ17" s="24" t="n">
        <v>30</v>
      </c>
      <c r="AK17" s="1" t="n">
        <v>600</v>
      </c>
      <c r="AM17" s="1" t="s">
        <v>72</v>
      </c>
      <c r="AN17" s="1" t="n">
        <f aca="false">SUM(D17:AK17)</f>
        <v>4005</v>
      </c>
      <c r="AO17" s="1" t="s">
        <v>73</v>
      </c>
      <c r="AP17" s="1" t="n">
        <f aca="false">AVERAGE(D17:AK17)</f>
        <v>129.193548387097</v>
      </c>
      <c r="AQ17" s="1" t="s">
        <v>74</v>
      </c>
      <c r="AR17" s="1" t="n">
        <f aca="false">MIN(D17:AK17)</f>
        <v>0</v>
      </c>
      <c r="AS17" s="1" t="s">
        <v>75</v>
      </c>
      <c r="AT17" s="1" t="n">
        <f aca="false">MAX(D17:AK17)</f>
        <v>2228</v>
      </c>
    </row>
    <row collapsed="false" customFormat="false" customHeight="true" hidden="false" ht="9.75" outlineLevel="0" r="18">
      <c r="J18" s="1" t="s">
        <v>80</v>
      </c>
      <c r="O18" s="28"/>
      <c r="Q18" s="29"/>
      <c r="AD18" s="5"/>
      <c r="AH18" s="31"/>
    </row>
    <row collapsed="false" customFormat="false" customHeight="false" hidden="false" ht="16.4" outlineLevel="0" r="19">
      <c r="B19" s="6" t="s">
        <v>81</v>
      </c>
      <c r="C19" s="6"/>
      <c r="O19" s="28"/>
      <c r="Q19" s="29"/>
      <c r="AC19" s="5"/>
      <c r="AD19" s="5"/>
      <c r="AH19" s="31"/>
    </row>
    <row collapsed="false" customFormat="false" customHeight="true" hidden="false" ht="15" outlineLevel="0" r="20">
      <c r="B20" s="7" t="s">
        <v>82</v>
      </c>
      <c r="C20" s="7"/>
      <c r="D20" s="8" t="s">
        <v>38</v>
      </c>
      <c r="E20" s="8" t="s">
        <v>39</v>
      </c>
      <c r="F20" s="8" t="s">
        <v>39</v>
      </c>
      <c r="G20" s="8" t="s">
        <v>39</v>
      </c>
      <c r="H20" s="8" t="s">
        <v>39</v>
      </c>
      <c r="I20" s="8" t="s">
        <v>39</v>
      </c>
      <c r="J20" s="8" t="s">
        <v>39</v>
      </c>
      <c r="K20" s="8" t="s">
        <v>39</v>
      </c>
      <c r="L20" s="8" t="s">
        <v>39</v>
      </c>
      <c r="M20" s="8" t="s">
        <v>39</v>
      </c>
      <c r="N20" s="8" t="s">
        <v>39</v>
      </c>
      <c r="O20" s="8" t="s">
        <v>39</v>
      </c>
      <c r="P20" s="8" t="s">
        <v>39</v>
      </c>
      <c r="Q20" s="8" t="s">
        <v>39</v>
      </c>
      <c r="R20" s="8" t="s">
        <v>39</v>
      </c>
      <c r="S20" s="8" t="s">
        <v>39</v>
      </c>
      <c r="T20" s="8" t="s">
        <v>39</v>
      </c>
      <c r="U20" s="8" t="s">
        <v>39</v>
      </c>
      <c r="V20" s="8" t="s">
        <v>39</v>
      </c>
      <c r="W20" s="8" t="s">
        <v>39</v>
      </c>
      <c r="X20" s="8" t="s">
        <v>39</v>
      </c>
      <c r="Y20" s="8" t="s">
        <v>39</v>
      </c>
      <c r="Z20" s="8" t="s">
        <v>39</v>
      </c>
      <c r="AA20" s="8" t="s">
        <v>39</v>
      </c>
      <c r="AB20" s="8" t="s">
        <v>39</v>
      </c>
      <c r="AC20" s="8" t="s">
        <v>39</v>
      </c>
      <c r="AD20" s="8" t="s">
        <v>39</v>
      </c>
      <c r="AE20" s="8" t="s">
        <v>39</v>
      </c>
      <c r="AF20" s="8" t="s">
        <v>39</v>
      </c>
      <c r="AG20" s="8" t="s">
        <v>39</v>
      </c>
      <c r="AH20" s="8" t="s">
        <v>39</v>
      </c>
      <c r="AI20" s="8" t="s">
        <v>39</v>
      </c>
      <c r="AJ20" s="8" t="s">
        <v>39</v>
      </c>
      <c r="AK20" s="8" t="s">
        <v>39</v>
      </c>
      <c r="AM20" s="1" t="s">
        <v>40</v>
      </c>
      <c r="AN20" s="1" t="e">
        <f aca="false">countifs(D20:AK20,"=Si")</f>
        <v>#NAME?</v>
      </c>
      <c r="AO20" s="1" t="s">
        <v>41</v>
      </c>
      <c r="AP20" s="1" t="e">
        <f aca="false">countifs(D20:AL20,"=No")</f>
        <v>#NAME?</v>
      </c>
      <c r="AQ20" s="1" t="s">
        <v>42</v>
      </c>
      <c r="AR20" s="1" t="e">
        <f aca="false">countifs(H20:R20,"=Si")</f>
        <v>#NAME?</v>
      </c>
      <c r="AS20" s="1" t="s">
        <v>43</v>
      </c>
      <c r="AT20" s="1" t="e">
        <f aca="false">countifs(I20:S20,"=No")</f>
        <v>#NAME?</v>
      </c>
      <c r="AU20" s="1" t="s">
        <v>44</v>
      </c>
      <c r="AV20" s="1" t="e">
        <f aca="false">countifs(U20:AJ20,"=Si")</f>
        <v>#NAME?</v>
      </c>
      <c r="AW20" s="1" t="s">
        <v>45</v>
      </c>
      <c r="AX20" s="1" t="e">
        <f aca="false">countifs(V20:AK20,"=No")</f>
        <v>#NAME?</v>
      </c>
    </row>
    <row collapsed="false" customFormat="false" customHeight="true" hidden="false" ht="29.25" outlineLevel="0" r="21">
      <c r="B21" s="7" t="s">
        <v>83</v>
      </c>
      <c r="C21" s="7"/>
      <c r="D21" s="8" t="s">
        <v>48</v>
      </c>
      <c r="E21" s="24" t="n">
        <v>300</v>
      </c>
      <c r="F21" s="42" t="n">
        <v>2000</v>
      </c>
      <c r="G21" s="24" t="n">
        <v>2250</v>
      </c>
      <c r="H21" s="24" t="n">
        <v>520</v>
      </c>
      <c r="I21" s="24" t="n">
        <v>1200</v>
      </c>
      <c r="J21" s="34" t="n">
        <v>2199</v>
      </c>
      <c r="K21" s="35" t="n">
        <v>109</v>
      </c>
      <c r="L21" s="36" t="n">
        <v>2290</v>
      </c>
      <c r="M21" s="43" t="n">
        <f aca="false">M22+M23</f>
        <v>1678</v>
      </c>
      <c r="N21" s="37" t="n">
        <v>80</v>
      </c>
      <c r="O21" s="13" t="n">
        <v>8000</v>
      </c>
      <c r="P21" s="24" t="n">
        <v>210</v>
      </c>
      <c r="Q21" s="24" t="n">
        <v>950</v>
      </c>
      <c r="R21" s="24" t="n">
        <f aca="false">75+48.4</f>
        <v>123.4</v>
      </c>
      <c r="S21" s="24" t="n">
        <v>2000</v>
      </c>
      <c r="T21" s="24" t="n">
        <v>8000</v>
      </c>
      <c r="U21" s="38" t="n">
        <f aca="false">255+1500+35+42+9</f>
        <v>1841</v>
      </c>
      <c r="V21" s="24" t="n">
        <v>1000</v>
      </c>
      <c r="W21" s="37" t="n">
        <v>500</v>
      </c>
      <c r="X21" s="24" t="n">
        <v>8000</v>
      </c>
      <c r="Y21" s="37" t="n">
        <v>68</v>
      </c>
      <c r="Z21" s="1" t="n">
        <v>25000</v>
      </c>
      <c r="AA21" s="24" t="n">
        <v>3884</v>
      </c>
      <c r="AB21" s="38" t="n">
        <v>1000</v>
      </c>
      <c r="AC21" s="44" t="n">
        <v>500</v>
      </c>
      <c r="AD21" s="40" t="n">
        <v>2500</v>
      </c>
      <c r="AE21" s="24" t="n">
        <v>70</v>
      </c>
      <c r="AF21" s="24" t="n">
        <v>800</v>
      </c>
      <c r="AG21" s="24" t="n">
        <v>1024</v>
      </c>
      <c r="AH21" s="45" t="n">
        <v>30</v>
      </c>
      <c r="AI21" s="38" t="n">
        <v>30000</v>
      </c>
      <c r="AJ21" s="24" t="n">
        <v>1000</v>
      </c>
      <c r="AK21" s="1" t="n">
        <v>915</v>
      </c>
      <c r="AM21" s="1" t="s">
        <v>72</v>
      </c>
      <c r="AN21" s="1" t="n">
        <f aca="false">SUM(D21:AK21)</f>
        <v>110041.4</v>
      </c>
      <c r="AO21" s="1" t="s">
        <v>73</v>
      </c>
      <c r="AP21" s="1" t="n">
        <f aca="false">AVERAGE(D21:AK21)</f>
        <v>3334.58787878788</v>
      </c>
      <c r="AQ21" s="1" t="s">
        <v>74</v>
      </c>
      <c r="AR21" s="1" t="n">
        <f aca="false">MIN(D21:AK21)</f>
        <v>30</v>
      </c>
      <c r="AS21" s="1" t="s">
        <v>75</v>
      </c>
      <c r="AT21" s="1" t="n">
        <f aca="false">MAX(D21:AK21)</f>
        <v>30000</v>
      </c>
    </row>
    <row collapsed="false" customFormat="false" customHeight="true" hidden="false" ht="15" outlineLevel="0" r="22">
      <c r="B22" s="46" t="s">
        <v>84</v>
      </c>
      <c r="C22" s="47"/>
      <c r="D22" s="8"/>
      <c r="E22" s="24"/>
      <c r="F22" s="48"/>
      <c r="G22" s="24"/>
      <c r="H22" s="24"/>
      <c r="I22" s="24"/>
      <c r="J22" s="34"/>
      <c r="K22" s="35"/>
      <c r="L22" s="36"/>
      <c r="M22" s="43" t="n">
        <v>1190</v>
      </c>
      <c r="N22" s="37"/>
      <c r="O22" s="13"/>
      <c r="P22" s="24"/>
      <c r="Q22" s="24"/>
      <c r="R22" s="24"/>
      <c r="S22" s="24"/>
      <c r="T22" s="24"/>
      <c r="U22" s="38"/>
      <c r="V22" s="24"/>
      <c r="W22" s="37"/>
      <c r="X22" s="24"/>
      <c r="Y22" s="37"/>
      <c r="AA22" s="24"/>
      <c r="AB22" s="38"/>
      <c r="AC22" s="18"/>
      <c r="AD22" s="40"/>
      <c r="AE22" s="24"/>
      <c r="AF22" s="24"/>
      <c r="AG22" s="24"/>
      <c r="AH22" s="41"/>
      <c r="AI22" s="38"/>
      <c r="AJ22" s="24"/>
      <c r="AO22" s="1" t="n">
        <f aca="false">AN21-AK21</f>
        <v>109126.4</v>
      </c>
    </row>
    <row collapsed="false" customFormat="false" customHeight="true" hidden="false" ht="12.75" outlineLevel="0" r="23">
      <c r="B23" s="46" t="s">
        <v>85</v>
      </c>
      <c r="C23" s="47"/>
      <c r="D23" s="8"/>
      <c r="E23" s="24"/>
      <c r="F23" s="48"/>
      <c r="G23" s="24"/>
      <c r="H23" s="24"/>
      <c r="I23" s="24"/>
      <c r="J23" s="34"/>
      <c r="K23" s="35"/>
      <c r="L23" s="36"/>
      <c r="M23" s="24" t="n">
        <v>488</v>
      </c>
      <c r="N23" s="37"/>
      <c r="O23" s="13"/>
      <c r="P23" s="24"/>
      <c r="Q23" s="24"/>
      <c r="R23" s="24"/>
      <c r="S23" s="24"/>
      <c r="T23" s="24"/>
      <c r="U23" s="38"/>
      <c r="V23" s="24"/>
      <c r="W23" s="37"/>
      <c r="X23" s="24"/>
      <c r="Y23" s="37"/>
      <c r="AA23" s="24"/>
      <c r="AB23" s="38"/>
      <c r="AC23" s="18"/>
      <c r="AD23" s="40"/>
      <c r="AE23" s="24"/>
      <c r="AF23" s="24"/>
      <c r="AG23" s="24"/>
      <c r="AH23" s="41"/>
      <c r="AI23" s="38"/>
      <c r="AJ23" s="24"/>
    </row>
    <row collapsed="false" customFormat="false" customHeight="true" hidden="false" ht="31.5" outlineLevel="0" r="24">
      <c r="B24" s="7" t="s">
        <v>86</v>
      </c>
      <c r="C24" s="7"/>
      <c r="D24" s="8" t="s">
        <v>48</v>
      </c>
      <c r="E24" s="24" t="n">
        <v>4600</v>
      </c>
      <c r="F24" s="48" t="n">
        <v>1000</v>
      </c>
      <c r="G24" s="24" t="n">
        <v>4000</v>
      </c>
      <c r="H24" s="24" t="n">
        <v>372</v>
      </c>
      <c r="I24" s="24" t="n">
        <v>3000</v>
      </c>
      <c r="J24" s="34" t="n">
        <v>700</v>
      </c>
      <c r="K24" s="35" t="n">
        <v>1068</v>
      </c>
      <c r="L24" s="36" t="n">
        <v>2000</v>
      </c>
      <c r="M24" s="24" t="n">
        <v>2600</v>
      </c>
      <c r="N24" s="37" t="n">
        <v>180</v>
      </c>
      <c r="O24" s="13" t="n">
        <v>10000</v>
      </c>
      <c r="P24" s="24" t="n">
        <v>80</v>
      </c>
      <c r="Q24" s="24" t="n">
        <v>5000</v>
      </c>
      <c r="R24" s="24" t="n">
        <v>250</v>
      </c>
      <c r="S24" s="24" t="n">
        <v>1024</v>
      </c>
      <c r="T24" s="24" t="n">
        <v>4000</v>
      </c>
      <c r="U24" s="38" t="n">
        <v>1000</v>
      </c>
      <c r="V24" s="24" t="n">
        <v>6000</v>
      </c>
      <c r="W24" s="37" t="n">
        <v>1000</v>
      </c>
      <c r="X24" s="24" t="n">
        <v>20000</v>
      </c>
      <c r="Y24" s="37" t="n">
        <v>3000</v>
      </c>
      <c r="Z24" s="1" t="n">
        <v>50000</v>
      </c>
      <c r="AA24" s="24" t="n">
        <v>4600</v>
      </c>
      <c r="AB24" s="38" t="n">
        <v>5000</v>
      </c>
      <c r="AC24" s="23" t="n">
        <v>500</v>
      </c>
      <c r="AD24" s="40" t="n">
        <v>2048</v>
      </c>
      <c r="AE24" s="24" t="n">
        <v>1300</v>
      </c>
      <c r="AF24" s="24" t="n">
        <v>15</v>
      </c>
      <c r="AG24" s="24" t="n">
        <v>700</v>
      </c>
      <c r="AH24" s="45" t="n">
        <v>4096</v>
      </c>
      <c r="AI24" s="38" t="n">
        <v>2000</v>
      </c>
      <c r="AJ24" s="24" t="n">
        <v>2000</v>
      </c>
      <c r="AK24" s="1" t="n">
        <v>500</v>
      </c>
      <c r="AM24" s="1" t="s">
        <v>72</v>
      </c>
      <c r="AN24" s="1" t="n">
        <f aca="false">SUM(D24:AK24)</f>
        <v>143633</v>
      </c>
      <c r="AO24" s="1" t="s">
        <v>73</v>
      </c>
      <c r="AP24" s="1" t="n">
        <f aca="false">AVERAGE(D24:AK24)</f>
        <v>4352.51515151515</v>
      </c>
      <c r="AQ24" s="1" t="s">
        <v>74</v>
      </c>
      <c r="AR24" s="1" t="n">
        <f aca="false">MIN(D24:AK24)</f>
        <v>15</v>
      </c>
      <c r="AS24" s="1" t="s">
        <v>75</v>
      </c>
      <c r="AT24" s="1" t="n">
        <f aca="false">MAX(D24:AK24)</f>
        <v>50000</v>
      </c>
    </row>
    <row collapsed="false" customFormat="false" customHeight="true" hidden="false" ht="12" outlineLevel="0" r="25">
      <c r="B25" s="46" t="s">
        <v>84</v>
      </c>
      <c r="C25" s="46"/>
      <c r="D25" s="49"/>
      <c r="E25" s="50"/>
      <c r="F25" s="51"/>
      <c r="G25" s="50"/>
      <c r="H25" s="50"/>
      <c r="I25" s="50"/>
      <c r="J25" s="51"/>
      <c r="K25" s="52"/>
      <c r="L25" s="53" t="n">
        <v>100</v>
      </c>
      <c r="M25" s="24" t="n">
        <v>200</v>
      </c>
      <c r="N25" s="54"/>
      <c r="O25" s="55"/>
      <c r="P25" s="50"/>
      <c r="Q25" s="50"/>
      <c r="R25" s="50"/>
      <c r="S25" s="50"/>
      <c r="T25" s="50"/>
      <c r="U25" s="54"/>
      <c r="V25" s="50"/>
      <c r="W25" s="54"/>
      <c r="X25" s="50"/>
      <c r="Y25" s="54"/>
      <c r="AA25" s="50"/>
      <c r="AB25" s="54"/>
      <c r="AC25" s="56"/>
      <c r="AD25" s="57"/>
      <c r="AE25" s="50"/>
      <c r="AF25" s="50"/>
      <c r="AG25" s="50"/>
      <c r="AH25" s="58"/>
      <c r="AI25" s="54"/>
      <c r="AJ25" s="50"/>
    </row>
    <row collapsed="false" customFormat="false" customHeight="true" hidden="false" ht="13.5" outlineLevel="0" r="26">
      <c r="B26" s="46" t="s">
        <v>85</v>
      </c>
      <c r="C26" s="46"/>
      <c r="D26" s="49"/>
      <c r="E26" s="50"/>
      <c r="F26" s="51"/>
      <c r="G26" s="50"/>
      <c r="H26" s="50"/>
      <c r="I26" s="50"/>
      <c r="J26" s="51"/>
      <c r="K26" s="52"/>
      <c r="L26" s="53" t="n">
        <v>2000</v>
      </c>
      <c r="M26" s="43" t="n">
        <v>2600</v>
      </c>
      <c r="N26" s="54"/>
      <c r="O26" s="55"/>
      <c r="P26" s="50"/>
      <c r="Q26" s="50"/>
      <c r="R26" s="50"/>
      <c r="S26" s="50"/>
      <c r="T26" s="50"/>
      <c r="U26" s="54"/>
      <c r="V26" s="50"/>
      <c r="W26" s="54"/>
      <c r="X26" s="50"/>
      <c r="Y26" s="54"/>
      <c r="AA26" s="50"/>
      <c r="AB26" s="54"/>
      <c r="AC26" s="56"/>
      <c r="AD26" s="57"/>
      <c r="AE26" s="50"/>
      <c r="AF26" s="50"/>
      <c r="AG26" s="50"/>
      <c r="AH26" s="58"/>
      <c r="AI26" s="54"/>
      <c r="AJ26" s="50"/>
    </row>
    <row collapsed="false" customFormat="false" customHeight="true" hidden="false" ht="15.75" outlineLevel="0" r="27">
      <c r="O27" s="28"/>
      <c r="Q27" s="29"/>
      <c r="AD27" s="5"/>
      <c r="AH27" s="31"/>
    </row>
    <row collapsed="false" customFormat="false" customHeight="false" hidden="false" ht="22.4" outlineLevel="0" r="28">
      <c r="B28" s="3" t="s">
        <v>87</v>
      </c>
      <c r="O28" s="28"/>
      <c r="Q28" s="29"/>
      <c r="AC28" s="5"/>
      <c r="AD28" s="5"/>
      <c r="AH28" s="31"/>
    </row>
    <row collapsed="false" customFormat="false" customHeight="true" hidden="false" ht="9.75" outlineLevel="0" r="29">
      <c r="B29" s="3"/>
      <c r="O29" s="28"/>
      <c r="Q29" s="29"/>
      <c r="AC29" s="5"/>
      <c r="AD29" s="5"/>
      <c r="AH29" s="31"/>
    </row>
    <row collapsed="false" customFormat="false" customHeight="false" hidden="false" ht="16.4" outlineLevel="0" r="30">
      <c r="B30" s="6" t="s">
        <v>88</v>
      </c>
      <c r="C30" s="6"/>
      <c r="O30" s="28"/>
      <c r="Q30" s="29"/>
      <c r="AC30" s="5"/>
      <c r="AD30" s="5"/>
      <c r="AH30" s="31"/>
    </row>
    <row collapsed="false" customFormat="false" customHeight="true" hidden="false" ht="45.75" outlineLevel="0" r="31">
      <c r="B31" s="7" t="s">
        <v>89</v>
      </c>
      <c r="C31" s="7"/>
      <c r="D31" s="8" t="s">
        <v>39</v>
      </c>
      <c r="E31" s="8" t="s">
        <v>39</v>
      </c>
      <c r="F31" s="8" t="s">
        <v>39</v>
      </c>
      <c r="G31" s="8" t="s">
        <v>39</v>
      </c>
      <c r="H31" s="8" t="s">
        <v>38</v>
      </c>
      <c r="I31" s="8" t="s">
        <v>38</v>
      </c>
      <c r="J31" s="8" t="s">
        <v>39</v>
      </c>
      <c r="K31" s="8" t="s">
        <v>38</v>
      </c>
      <c r="L31" s="8" t="s">
        <v>39</v>
      </c>
      <c r="M31" s="8" t="s">
        <v>39</v>
      </c>
      <c r="N31" s="8" t="s">
        <v>39</v>
      </c>
      <c r="O31" s="8" t="s">
        <v>39</v>
      </c>
      <c r="P31" s="8" t="s">
        <v>39</v>
      </c>
      <c r="Q31" s="8" t="s">
        <v>39</v>
      </c>
      <c r="R31" s="8" t="s">
        <v>39</v>
      </c>
      <c r="S31" s="8" t="s">
        <v>39</v>
      </c>
      <c r="T31" s="8" t="s">
        <v>39</v>
      </c>
      <c r="U31" s="8" t="s">
        <v>39</v>
      </c>
      <c r="V31" s="8" t="s">
        <v>39</v>
      </c>
      <c r="W31" s="8" t="s">
        <v>39</v>
      </c>
      <c r="X31" s="8" t="s">
        <v>38</v>
      </c>
      <c r="Y31" s="8" t="s">
        <v>38</v>
      </c>
      <c r="Z31" s="8" t="s">
        <v>38</v>
      </c>
      <c r="AA31" s="8" t="s">
        <v>38</v>
      </c>
      <c r="AB31" s="8" t="s">
        <v>39</v>
      </c>
      <c r="AC31" s="8" t="s">
        <v>39</v>
      </c>
      <c r="AD31" s="8" t="s">
        <v>38</v>
      </c>
      <c r="AE31" s="8" t="s">
        <v>39</v>
      </c>
      <c r="AF31" s="8" t="s">
        <v>38</v>
      </c>
      <c r="AG31" s="8" t="s">
        <v>38</v>
      </c>
      <c r="AH31" s="8" t="s">
        <v>39</v>
      </c>
      <c r="AI31" s="8" t="s">
        <v>39</v>
      </c>
      <c r="AJ31" s="8" t="s">
        <v>39</v>
      </c>
      <c r="AK31" s="8" t="s">
        <v>39</v>
      </c>
      <c r="AM31" s="1" t="s">
        <v>40</v>
      </c>
      <c r="AN31" s="1" t="e">
        <f aca="false">countifs(D31:AK31,"=Si")</f>
        <v>#NAME?</v>
      </c>
      <c r="AO31" s="1" t="s">
        <v>41</v>
      </c>
      <c r="AP31" s="1" t="e">
        <f aca="false">countifs(D31:AL31,"=No")</f>
        <v>#NAME?</v>
      </c>
      <c r="AQ31" s="1" t="s">
        <v>42</v>
      </c>
      <c r="AR31" s="1" t="e">
        <f aca="false">countifs(H31:R31,"=Si")</f>
        <v>#NAME?</v>
      </c>
      <c r="AS31" s="1" t="s">
        <v>43</v>
      </c>
      <c r="AT31" s="1" t="e">
        <f aca="false">countifs(I31:S31,"=No")</f>
        <v>#NAME?</v>
      </c>
      <c r="AU31" s="1" t="s">
        <v>44</v>
      </c>
      <c r="AV31" s="1" t="e">
        <f aca="false">countifs(U31:AJ31,"=Si")</f>
        <v>#NAME?</v>
      </c>
      <c r="AW31" s="1" t="s">
        <v>45</v>
      </c>
      <c r="AX31" s="1" t="e">
        <f aca="false">countifs(V31:AK31,"=No")</f>
        <v>#NAME?</v>
      </c>
    </row>
    <row collapsed="false" customFormat="false" customHeight="true" hidden="false" ht="33" outlineLevel="0" r="32">
      <c r="B32" s="7" t="s">
        <v>90</v>
      </c>
      <c r="C32" s="7"/>
      <c r="D32" s="24" t="n">
        <v>1500</v>
      </c>
      <c r="E32" s="24" t="n">
        <v>500</v>
      </c>
      <c r="F32" s="42" t="n">
        <v>6000</v>
      </c>
      <c r="G32" s="24" t="n">
        <v>2900</v>
      </c>
      <c r="H32" s="24" t="n">
        <v>0</v>
      </c>
      <c r="I32" s="24" t="n">
        <v>0</v>
      </c>
      <c r="J32" s="34" t="n">
        <f aca="false">8*5*40</f>
        <v>1600</v>
      </c>
      <c r="K32" s="59" t="n">
        <v>0</v>
      </c>
      <c r="L32" s="60" t="n">
        <v>25000</v>
      </c>
      <c r="M32" s="43" t="n">
        <v>5956</v>
      </c>
      <c r="N32" s="37" t="n">
        <v>230</v>
      </c>
      <c r="O32" s="13" t="n">
        <v>3800</v>
      </c>
      <c r="P32" s="43" t="n">
        <v>1500</v>
      </c>
      <c r="Q32" s="24" t="n">
        <v>10000</v>
      </c>
      <c r="R32" s="24" t="n">
        <v>1400</v>
      </c>
      <c r="S32" s="24" t="n">
        <v>500</v>
      </c>
      <c r="T32" s="61" t="n">
        <v>4000</v>
      </c>
      <c r="U32" s="38" t="n">
        <v>700</v>
      </c>
      <c r="V32" s="24" t="n">
        <v>800</v>
      </c>
      <c r="W32" s="37" t="n">
        <v>250</v>
      </c>
      <c r="X32" s="24" t="n">
        <v>0</v>
      </c>
      <c r="Y32" s="62" t="n">
        <v>0</v>
      </c>
      <c r="Z32" s="63" t="n">
        <v>0</v>
      </c>
      <c r="AA32" s="64" t="n">
        <v>0</v>
      </c>
      <c r="AB32" s="38" t="n">
        <v>4000</v>
      </c>
      <c r="AC32" s="23" t="n">
        <v>750</v>
      </c>
      <c r="AD32" s="62" t="n">
        <v>0</v>
      </c>
      <c r="AE32" s="24" t="n">
        <v>5000</v>
      </c>
      <c r="AF32" s="65" t="n">
        <v>0</v>
      </c>
      <c r="AG32" s="62" t="n">
        <v>0</v>
      </c>
      <c r="AH32" s="41" t="n">
        <v>1000</v>
      </c>
      <c r="AI32" s="38" t="n">
        <v>10000</v>
      </c>
      <c r="AJ32" s="24" t="n">
        <v>1000</v>
      </c>
      <c r="AK32" s="66" t="n">
        <v>11200</v>
      </c>
      <c r="AM32" s="1" t="s">
        <v>72</v>
      </c>
      <c r="AN32" s="1" t="n">
        <f aca="false">SUM(D32:AK32)</f>
        <v>99586</v>
      </c>
      <c r="AO32" s="1" t="s">
        <v>73</v>
      </c>
      <c r="AP32" s="1" t="n">
        <f aca="false">AVERAGE(D32:AK32)</f>
        <v>2929</v>
      </c>
      <c r="AQ32" s="1" t="s">
        <v>74</v>
      </c>
      <c r="AR32" s="1" t="n">
        <f aca="false">MIN(D32:AK32)</f>
        <v>0</v>
      </c>
      <c r="AS32" s="1" t="s">
        <v>75</v>
      </c>
      <c r="AT32" s="1" t="n">
        <f aca="false">MAX(D32:AK32)</f>
        <v>25000</v>
      </c>
    </row>
    <row collapsed="false" customFormat="false" customHeight="false" hidden="false" ht="14" outlineLevel="0" r="33">
      <c r="I33" s="1" t="s">
        <v>91</v>
      </c>
      <c r="K33" s="1" t="s">
        <v>92</v>
      </c>
      <c r="X33" s="1" t="s">
        <v>93</v>
      </c>
      <c r="AF33" s="1" t="s">
        <v>94</v>
      </c>
      <c r="AO33" s="1" t="n">
        <f aca="false">AN32-AK32</f>
        <v>88386</v>
      </c>
    </row>
  </sheetData>
  <mergeCells count="14">
    <mergeCell ref="B7:C7"/>
    <mergeCell ref="B8:C8"/>
    <mergeCell ref="B9:B10"/>
    <mergeCell ref="B11:B13"/>
    <mergeCell ref="B15:C15"/>
    <mergeCell ref="B16:C16"/>
    <mergeCell ref="B17:C17"/>
    <mergeCell ref="B19:C19"/>
    <mergeCell ref="B20:C20"/>
    <mergeCell ref="B21:C21"/>
    <mergeCell ref="B24:C24"/>
    <mergeCell ref="B30:C30"/>
    <mergeCell ref="B31:C31"/>
    <mergeCell ref="B32:C32"/>
  </mergeCells>
  <hyperlinks>
    <hyperlink display="usuari@emrn.upc.eduusuari@dipse.upc.edu usuari@epsem.upc.edu" ref="Q9" r:id="rId1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AK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.63529411764706"/>
    <col collapsed="false" hidden="false" max="2" min="2" style="1" width="16.6274509803922"/>
    <col collapsed="false" hidden="false" max="3" min="3" style="1" width="32.4039215686275"/>
    <col collapsed="false" hidden="false" max="4" min="4" style="1" width="10.1254901960784"/>
    <col collapsed="false" hidden="false" max="5" min="5" style="1" width="11.8588235294118"/>
    <col collapsed="false" hidden="false" max="6" min="6" style="1" width="19.8117647058824"/>
    <col collapsed="false" hidden="false" max="7" min="7" style="1" width="27.0470588235294"/>
    <col collapsed="false" hidden="false" max="8" min="8" style="1" width="9.68235294117647"/>
    <col collapsed="false" hidden="false" max="9" min="9" style="1" width="19.3843137254902"/>
    <col collapsed="false" hidden="false" max="10" min="10" style="1" width="20.0980392156863"/>
    <col collapsed="false" hidden="false" max="11" min="11" style="1" width="33.7019607843137"/>
    <col collapsed="false" hidden="false" max="12" min="12" style="1" width="30.5137254901961"/>
    <col collapsed="false" hidden="false" max="13" min="13" style="1" width="18.6588235294118"/>
    <col collapsed="false" hidden="false" max="14" min="14" style="1" width="20.2588235294118"/>
    <col collapsed="false" hidden="false" max="15" min="15" style="1" width="16.921568627451"/>
    <col collapsed="false" hidden="false" max="16" min="16" style="1" width="10.1254901960784"/>
    <col collapsed="false" hidden="false" max="17" min="17" style="1" width="22.5607843137255"/>
    <col collapsed="false" hidden="false" max="18" min="18" style="1" width="17.4980392156863"/>
    <col collapsed="false" hidden="false" max="19" min="19" style="1" width="8.81960784313726"/>
    <col collapsed="false" hidden="false" max="20" min="20" style="1" width="28.9254901960784"/>
    <col collapsed="false" hidden="false" max="21" min="21" style="1" width="13.5960784313726"/>
    <col collapsed="false" hidden="false" max="22" min="22" style="1" width="11.278431372549"/>
    <col collapsed="false" hidden="false" max="23" min="23" style="1" width="10.6627450980392"/>
    <col collapsed="false" hidden="false" max="24" min="24" style="1" width="22.7019607843137"/>
    <col collapsed="false" hidden="false" max="25" min="25" style="1" width="8.53333333333333"/>
    <col collapsed="false" hidden="false" max="26" min="26" style="1" width="10.1254901960784"/>
    <col collapsed="false" hidden="false" max="27" min="27" style="1" width="12.1490196078431"/>
    <col collapsed="false" hidden="false" max="28" min="28" style="1" width="24.7254901960784"/>
    <col collapsed="false" hidden="false" max="29" min="29" style="1" width="13.8745098039216"/>
    <col collapsed="false" hidden="false" max="31" min="30" style="1" width="9.68235294117647"/>
    <col collapsed="false" hidden="false" max="32" min="32" style="1" width="10.556862745098"/>
    <col collapsed="false" hidden="false" max="33" min="33" style="1" width="8.09411764705882"/>
    <col collapsed="false" hidden="false" max="34" min="34" style="1" width="10.556862745098"/>
    <col collapsed="false" hidden="false" max="35" min="35" style="1" width="13.1647058823529"/>
    <col collapsed="false" hidden="false" max="36" min="36" style="1" width="21.1098039215686"/>
    <col collapsed="false" hidden="false" max="37" min="37" style="1" width="19.3843137254902"/>
    <col collapsed="false" hidden="false" max="38" min="38" style="1" width="10.6627450980392"/>
    <col collapsed="false" hidden="false" max="39" min="39" style="1" width="117.027450980392"/>
    <col collapsed="false" hidden="false" max="1025" min="40" style="1" width="10.6627450980392"/>
  </cols>
  <sheetData>
    <row collapsed="false" customFormat="false" customHeight="true" hidden="false" ht="21" outlineLevel="0" r="2">
      <c r="B2" s="67"/>
      <c r="C2" s="2"/>
      <c r="D2" s="2"/>
      <c r="E2" s="2"/>
      <c r="F2" s="2"/>
      <c r="G2" s="2"/>
    </row>
    <row collapsed="false" customFormat="false" customHeight="true" hidden="false" ht="6.75" outlineLevel="0" r="3"/>
    <row collapsed="false" customFormat="false" customHeight="true" hidden="false" ht="3.75" outlineLevel="0" r="4"/>
    <row collapsed="false" customFormat="false" customHeight="true" hidden="false" ht="17.25" outlineLevel="0" r="5">
      <c r="B5" s="3"/>
      <c r="D5" s="68" t="s">
        <v>2</v>
      </c>
      <c r="E5" s="69" t="s">
        <v>3</v>
      </c>
      <c r="F5" s="68" t="s">
        <v>4</v>
      </c>
      <c r="G5" s="70" t="s">
        <v>95</v>
      </c>
      <c r="H5" s="68" t="s">
        <v>6</v>
      </c>
      <c r="I5" s="69" t="s">
        <v>7</v>
      </c>
      <c r="J5" s="68" t="s">
        <v>8</v>
      </c>
      <c r="K5" s="69" t="s">
        <v>9</v>
      </c>
      <c r="L5" s="68" t="s">
        <v>10</v>
      </c>
      <c r="M5" s="71" t="s">
        <v>11</v>
      </c>
      <c r="N5" s="68" t="s">
        <v>12</v>
      </c>
      <c r="O5" s="69" t="s">
        <v>13</v>
      </c>
      <c r="P5" s="68" t="s">
        <v>14</v>
      </c>
      <c r="Q5" s="69" t="s">
        <v>15</v>
      </c>
      <c r="R5" s="68" t="s">
        <v>16</v>
      </c>
      <c r="S5" s="69" t="s">
        <v>17</v>
      </c>
      <c r="T5" s="68" t="s">
        <v>18</v>
      </c>
      <c r="U5" s="69" t="s">
        <v>19</v>
      </c>
      <c r="V5" s="68" t="s">
        <v>20</v>
      </c>
      <c r="W5" s="69" t="s">
        <v>21</v>
      </c>
      <c r="X5" s="68" t="s">
        <v>22</v>
      </c>
      <c r="Y5" s="69" t="s">
        <v>23</v>
      </c>
      <c r="Z5" s="68" t="s">
        <v>24</v>
      </c>
      <c r="AA5" s="69" t="s">
        <v>25</v>
      </c>
      <c r="AB5" s="68" t="s">
        <v>26</v>
      </c>
      <c r="AC5" s="69" t="s">
        <v>27</v>
      </c>
      <c r="AD5" s="68" t="s">
        <v>28</v>
      </c>
      <c r="AE5" s="69" t="s">
        <v>29</v>
      </c>
      <c r="AF5" s="68" t="s">
        <v>30</v>
      </c>
      <c r="AG5" s="69" t="s">
        <v>31</v>
      </c>
      <c r="AH5" s="68" t="s">
        <v>32</v>
      </c>
      <c r="AI5" s="69" t="s">
        <v>33</v>
      </c>
      <c r="AJ5" s="68" t="s">
        <v>96</v>
      </c>
      <c r="AK5" s="69" t="s">
        <v>35</v>
      </c>
    </row>
    <row collapsed="false" customFormat="false" customHeight="false" hidden="false" ht="22.4" outlineLevel="0" r="6">
      <c r="B6" s="3" t="s">
        <v>1</v>
      </c>
      <c r="D6" s="72"/>
      <c r="F6" s="72"/>
      <c r="H6" s="72"/>
      <c r="J6" s="72"/>
      <c r="L6" s="72"/>
      <c r="N6" s="72"/>
      <c r="P6" s="72"/>
      <c r="R6" s="72"/>
      <c r="T6" s="72"/>
      <c r="V6" s="72"/>
      <c r="X6" s="72"/>
      <c r="Z6" s="72"/>
      <c r="AB6" s="72"/>
      <c r="AD6" s="72"/>
      <c r="AF6" s="72"/>
      <c r="AH6" s="72"/>
      <c r="AJ6" s="72"/>
    </row>
    <row collapsed="false" customFormat="false" customHeight="true" hidden="false" ht="10.5" outlineLevel="0" r="7">
      <c r="B7" s="3"/>
      <c r="D7" s="73"/>
      <c r="E7" s="50"/>
      <c r="F7" s="73"/>
      <c r="G7" s="74"/>
      <c r="H7" s="73"/>
      <c r="I7" s="50"/>
      <c r="J7" s="73"/>
      <c r="K7" s="50"/>
      <c r="L7" s="73"/>
      <c r="M7" s="75"/>
      <c r="N7" s="73"/>
      <c r="O7" s="50"/>
      <c r="P7" s="73"/>
      <c r="Q7" s="50"/>
      <c r="R7" s="73"/>
      <c r="S7" s="50"/>
      <c r="T7" s="73"/>
      <c r="U7" s="50"/>
      <c r="V7" s="73"/>
      <c r="W7" s="50"/>
      <c r="X7" s="73"/>
      <c r="Y7" s="50"/>
      <c r="Z7" s="73"/>
      <c r="AA7" s="50"/>
      <c r="AB7" s="73"/>
      <c r="AC7" s="50"/>
      <c r="AD7" s="73"/>
      <c r="AE7" s="50"/>
      <c r="AF7" s="73"/>
      <c r="AG7" s="50"/>
      <c r="AH7" s="73"/>
      <c r="AI7" s="50"/>
      <c r="AJ7" s="73"/>
      <c r="AK7" s="50"/>
    </row>
    <row collapsed="false" customFormat="false" customHeight="false" hidden="false" ht="16.4" outlineLevel="0" r="8">
      <c r="B8" s="76" t="s">
        <v>36</v>
      </c>
      <c r="C8" s="76"/>
      <c r="D8" s="72"/>
      <c r="F8" s="72"/>
      <c r="H8" s="72"/>
      <c r="J8" s="72"/>
      <c r="L8" s="72"/>
      <c r="N8" s="72"/>
      <c r="P8" s="72"/>
      <c r="R8" s="72"/>
      <c r="T8" s="72"/>
      <c r="V8" s="72"/>
      <c r="X8" s="72"/>
      <c r="Z8" s="72"/>
      <c r="AB8" s="72"/>
      <c r="AD8" s="72"/>
      <c r="AF8" s="72"/>
      <c r="AH8" s="72"/>
      <c r="AJ8" s="72"/>
    </row>
    <row collapsed="false" customFormat="false" customHeight="true" hidden="false" ht="15" outlineLevel="0" r="9">
      <c r="B9" s="77" t="s">
        <v>37</v>
      </c>
      <c r="C9" s="77"/>
      <c r="D9" s="78" t="s">
        <v>38</v>
      </c>
      <c r="E9" s="79" t="s">
        <v>38</v>
      </c>
      <c r="F9" s="80" t="s">
        <v>39</v>
      </c>
      <c r="G9" s="79" t="s">
        <v>38</v>
      </c>
      <c r="H9" s="80" t="s">
        <v>38</v>
      </c>
      <c r="I9" s="79" t="s">
        <v>38</v>
      </c>
      <c r="J9" s="80" t="s">
        <v>39</v>
      </c>
      <c r="K9" s="79" t="s">
        <v>38</v>
      </c>
      <c r="L9" s="80" t="s">
        <v>38</v>
      </c>
      <c r="M9" s="79" t="s">
        <v>39</v>
      </c>
      <c r="N9" s="80" t="s">
        <v>39</v>
      </c>
      <c r="O9" s="79" t="s">
        <v>39</v>
      </c>
      <c r="P9" s="80" t="s">
        <v>38</v>
      </c>
      <c r="Q9" s="79" t="s">
        <v>39</v>
      </c>
      <c r="R9" s="80" t="s">
        <v>38</v>
      </c>
      <c r="S9" s="79" t="s">
        <v>38</v>
      </c>
      <c r="T9" s="80" t="s">
        <v>39</v>
      </c>
      <c r="U9" s="79" t="s">
        <v>39</v>
      </c>
      <c r="V9" s="80" t="s">
        <v>38</v>
      </c>
      <c r="W9" s="79" t="s">
        <v>38</v>
      </c>
      <c r="X9" s="80" t="s">
        <v>39</v>
      </c>
      <c r="Y9" s="79" t="s">
        <v>38</v>
      </c>
      <c r="Z9" s="80" t="s">
        <v>38</v>
      </c>
      <c r="AA9" s="79" t="s">
        <v>38</v>
      </c>
      <c r="AB9" s="80" t="s">
        <v>39</v>
      </c>
      <c r="AC9" s="79" t="s">
        <v>39</v>
      </c>
      <c r="AD9" s="80" t="s">
        <v>38</v>
      </c>
      <c r="AE9" s="79" t="s">
        <v>38</v>
      </c>
      <c r="AF9" s="80" t="s">
        <v>38</v>
      </c>
      <c r="AG9" s="79" t="s">
        <v>38</v>
      </c>
      <c r="AH9" s="80" t="s">
        <v>38</v>
      </c>
      <c r="AI9" s="79" t="s">
        <v>39</v>
      </c>
      <c r="AJ9" s="80" t="s">
        <v>39</v>
      </c>
      <c r="AK9" s="79" t="s">
        <v>39</v>
      </c>
    </row>
    <row collapsed="false" customFormat="false" customHeight="true" hidden="false" ht="345" outlineLevel="0" r="10">
      <c r="B10" s="81" t="s">
        <v>46</v>
      </c>
      <c r="C10" s="82" t="s">
        <v>47</v>
      </c>
      <c r="D10" s="78" t="s">
        <v>48</v>
      </c>
      <c r="E10" s="79" t="s">
        <v>48</v>
      </c>
      <c r="F10" s="83" t="s">
        <v>49</v>
      </c>
      <c r="G10" s="79" t="s">
        <v>48</v>
      </c>
      <c r="H10" s="80" t="s">
        <v>48</v>
      </c>
      <c r="I10" s="79" t="s">
        <v>48</v>
      </c>
      <c r="J10" s="84" t="s">
        <v>50</v>
      </c>
      <c r="K10" s="79" t="s">
        <v>48</v>
      </c>
      <c r="L10" s="80" t="s">
        <v>48</v>
      </c>
      <c r="M10" s="85" t="s">
        <v>51</v>
      </c>
      <c r="N10" s="86" t="s">
        <v>52</v>
      </c>
      <c r="O10" s="87" t="s">
        <v>53</v>
      </c>
      <c r="P10" s="80" t="s">
        <v>48</v>
      </c>
      <c r="Q10" s="88" t="s">
        <v>54</v>
      </c>
      <c r="R10" s="80" t="s">
        <v>48</v>
      </c>
      <c r="S10" s="79" t="s">
        <v>48</v>
      </c>
      <c r="T10" s="84" t="s">
        <v>55</v>
      </c>
      <c r="U10" s="85" t="s">
        <v>56</v>
      </c>
      <c r="V10" s="80" t="s">
        <v>48</v>
      </c>
      <c r="W10" s="79" t="s">
        <v>48</v>
      </c>
      <c r="X10" s="80" t="s">
        <v>48</v>
      </c>
      <c r="Y10" s="79" t="s">
        <v>48</v>
      </c>
      <c r="Z10" s="80" t="s">
        <v>48</v>
      </c>
      <c r="AA10" s="79" t="s">
        <v>48</v>
      </c>
      <c r="AB10" s="84" t="s">
        <v>57</v>
      </c>
      <c r="AC10" s="89" t="s">
        <v>58</v>
      </c>
      <c r="AD10" s="80" t="s">
        <v>48</v>
      </c>
      <c r="AE10" s="79" t="s">
        <v>48</v>
      </c>
      <c r="AF10" s="80" t="s">
        <v>48</v>
      </c>
      <c r="AG10" s="79" t="s">
        <v>48</v>
      </c>
      <c r="AH10" s="80" t="s">
        <v>48</v>
      </c>
      <c r="AI10" s="85" t="s">
        <v>59</v>
      </c>
      <c r="AJ10" s="86" t="s">
        <v>97</v>
      </c>
      <c r="AK10" s="79"/>
    </row>
    <row collapsed="false" customFormat="false" customHeight="true" hidden="false" ht="111.75" outlineLevel="0" r="11">
      <c r="B11" s="81"/>
      <c r="C11" s="82" t="s">
        <v>63</v>
      </c>
      <c r="D11" s="78" t="s">
        <v>48</v>
      </c>
      <c r="E11" s="79" t="s">
        <v>48</v>
      </c>
      <c r="F11" s="80" t="s">
        <v>48</v>
      </c>
      <c r="G11" s="79" t="s">
        <v>48</v>
      </c>
      <c r="H11" s="80" t="s">
        <v>48</v>
      </c>
      <c r="I11" s="79" t="s">
        <v>48</v>
      </c>
      <c r="J11" s="84" t="s">
        <v>64</v>
      </c>
      <c r="K11" s="79" t="s">
        <v>48</v>
      </c>
      <c r="L11" s="80" t="s">
        <v>48</v>
      </c>
      <c r="M11" s="85" t="s">
        <v>65</v>
      </c>
      <c r="N11" s="80" t="s">
        <v>48</v>
      </c>
      <c r="O11" s="87" t="s">
        <v>53</v>
      </c>
      <c r="P11" s="80" t="s">
        <v>48</v>
      </c>
      <c r="Q11" s="79" t="s">
        <v>48</v>
      </c>
      <c r="R11" s="80" t="s">
        <v>48</v>
      </c>
      <c r="S11" s="79" t="s">
        <v>48</v>
      </c>
      <c r="T11" s="84" t="s">
        <v>66</v>
      </c>
      <c r="U11" s="85" t="s">
        <v>56</v>
      </c>
      <c r="V11" s="80" t="s">
        <v>48</v>
      </c>
      <c r="W11" s="79" t="s">
        <v>48</v>
      </c>
      <c r="X11" s="80" t="s">
        <v>48</v>
      </c>
      <c r="Y11" s="79" t="s">
        <v>48</v>
      </c>
      <c r="Z11" s="80" t="s">
        <v>48</v>
      </c>
      <c r="AA11" s="79" t="s">
        <v>48</v>
      </c>
      <c r="AB11" s="84" t="s">
        <v>67</v>
      </c>
      <c r="AC11" s="89" t="s">
        <v>58</v>
      </c>
      <c r="AD11" s="80" t="s">
        <v>48</v>
      </c>
      <c r="AE11" s="79" t="s">
        <v>48</v>
      </c>
      <c r="AF11" s="80" t="s">
        <v>48</v>
      </c>
      <c r="AG11" s="79" t="s">
        <v>48</v>
      </c>
      <c r="AH11" s="80" t="s">
        <v>48</v>
      </c>
      <c r="AI11" s="85" t="s">
        <v>59</v>
      </c>
      <c r="AJ11" s="84" t="s">
        <v>68</v>
      </c>
      <c r="AK11" s="79" t="s">
        <v>69</v>
      </c>
    </row>
    <row collapsed="false" customFormat="false" customHeight="true" hidden="false" ht="15.75" outlineLevel="0" r="12">
      <c r="B12" s="81" t="s">
        <v>70</v>
      </c>
      <c r="C12" s="82" t="s">
        <v>71</v>
      </c>
      <c r="D12" s="78" t="n">
        <v>0</v>
      </c>
      <c r="E12" s="85" t="n">
        <v>0</v>
      </c>
      <c r="F12" s="84" t="n">
        <v>400</v>
      </c>
      <c r="G12" s="85" t="n">
        <v>0</v>
      </c>
      <c r="H12" s="84" t="n">
        <v>0</v>
      </c>
      <c r="I12" s="85" t="n">
        <v>0</v>
      </c>
      <c r="J12" s="84" t="n">
        <v>13</v>
      </c>
      <c r="K12" s="85" t="n">
        <v>0</v>
      </c>
      <c r="L12" s="84" t="n">
        <v>0</v>
      </c>
      <c r="M12" s="85" t="n">
        <v>129</v>
      </c>
      <c r="N12" s="84" t="n">
        <v>16</v>
      </c>
      <c r="O12" s="85" t="n">
        <v>59</v>
      </c>
      <c r="P12" s="84" t="n">
        <v>0</v>
      </c>
      <c r="Q12" s="79" t="n">
        <v>110</v>
      </c>
      <c r="R12" s="84" t="n">
        <v>0</v>
      </c>
      <c r="S12" s="85" t="n">
        <v>0</v>
      </c>
      <c r="T12" s="84" t="n">
        <v>720</v>
      </c>
      <c r="U12" s="85" t="n">
        <v>126</v>
      </c>
      <c r="V12" s="84" t="n">
        <v>0</v>
      </c>
      <c r="W12" s="85" t="n">
        <v>0</v>
      </c>
      <c r="X12" s="84" t="n">
        <v>0</v>
      </c>
      <c r="Y12" s="85" t="n">
        <v>0</v>
      </c>
      <c r="Z12" s="84" t="n">
        <v>0</v>
      </c>
      <c r="AA12" s="85" t="n">
        <v>0</v>
      </c>
      <c r="AB12" s="84" t="n">
        <v>100</v>
      </c>
      <c r="AC12" s="89" t="n">
        <v>8</v>
      </c>
      <c r="AD12" s="84" t="n">
        <v>0</v>
      </c>
      <c r="AE12" s="85" t="n">
        <v>0</v>
      </c>
      <c r="AF12" s="84" t="n">
        <v>0</v>
      </c>
      <c r="AG12" s="85" t="n">
        <v>0</v>
      </c>
      <c r="AH12" s="84" t="n">
        <v>0</v>
      </c>
      <c r="AI12" s="85" t="n">
        <v>202</v>
      </c>
      <c r="AJ12" s="84" t="n">
        <v>200</v>
      </c>
      <c r="AK12" s="79" t="n">
        <v>5000</v>
      </c>
    </row>
    <row collapsed="false" customFormat="false" customHeight="false" hidden="false" ht="14" outlineLevel="0" r="13">
      <c r="B13" s="81"/>
      <c r="C13" s="82" t="s">
        <v>76</v>
      </c>
      <c r="D13" s="78" t="n">
        <v>0</v>
      </c>
      <c r="E13" s="85" t="n">
        <v>0</v>
      </c>
      <c r="F13" s="84" t="n">
        <v>200</v>
      </c>
      <c r="G13" s="85" t="n">
        <v>0</v>
      </c>
      <c r="H13" s="84" t="n">
        <v>0</v>
      </c>
      <c r="I13" s="85" t="n">
        <v>0</v>
      </c>
      <c r="J13" s="84" t="n">
        <v>98</v>
      </c>
      <c r="K13" s="85" t="n">
        <v>0</v>
      </c>
      <c r="L13" s="84" t="n">
        <v>0</v>
      </c>
      <c r="M13" s="85" t="n">
        <v>59</v>
      </c>
      <c r="N13" s="84" t="n">
        <v>38</v>
      </c>
      <c r="O13" s="85" t="n">
        <v>54</v>
      </c>
      <c r="P13" s="84" t="n">
        <v>0</v>
      </c>
      <c r="Q13" s="79" t="n">
        <v>33</v>
      </c>
      <c r="R13" s="84" t="n">
        <v>0</v>
      </c>
      <c r="S13" s="85" t="n">
        <v>0</v>
      </c>
      <c r="T13" s="84" t="n">
        <v>60</v>
      </c>
      <c r="U13" s="85" t="n">
        <v>70</v>
      </c>
      <c r="V13" s="84" t="n">
        <v>0</v>
      </c>
      <c r="W13" s="85" t="n">
        <v>0</v>
      </c>
      <c r="X13" s="84" t="n">
        <v>0</v>
      </c>
      <c r="Y13" s="85" t="n">
        <v>0</v>
      </c>
      <c r="Z13" s="84" t="n">
        <v>0</v>
      </c>
      <c r="AA13" s="85" t="n">
        <v>0</v>
      </c>
      <c r="AB13" s="84" t="n">
        <v>7</v>
      </c>
      <c r="AC13" s="89" t="n">
        <v>3</v>
      </c>
      <c r="AD13" s="84" t="n">
        <v>0</v>
      </c>
      <c r="AE13" s="85" t="n">
        <v>0</v>
      </c>
      <c r="AF13" s="84" t="n">
        <v>0</v>
      </c>
      <c r="AG13" s="85" t="n">
        <v>0</v>
      </c>
      <c r="AH13" s="84" t="n">
        <v>0</v>
      </c>
      <c r="AI13" s="85" t="n">
        <v>76</v>
      </c>
      <c r="AJ13" s="84" t="n">
        <v>15</v>
      </c>
      <c r="AK13" s="79" t="n">
        <v>5000</v>
      </c>
    </row>
    <row collapsed="false" customFormat="false" customHeight="false" hidden="false" ht="14" outlineLevel="0" r="14">
      <c r="B14" s="81"/>
      <c r="C14" s="82" t="s">
        <v>63</v>
      </c>
      <c r="D14" s="78" t="n">
        <v>0</v>
      </c>
      <c r="E14" s="85" t="n">
        <v>0</v>
      </c>
      <c r="F14" s="84" t="n">
        <v>0</v>
      </c>
      <c r="G14" s="85" t="n">
        <v>0</v>
      </c>
      <c r="H14" s="84" t="n">
        <v>0</v>
      </c>
      <c r="I14" s="85" t="n">
        <v>0</v>
      </c>
      <c r="J14" s="84" t="n">
        <v>3031</v>
      </c>
      <c r="K14" s="85" t="n">
        <v>0</v>
      </c>
      <c r="L14" s="84" t="n">
        <v>0</v>
      </c>
      <c r="M14" s="85" t="n">
        <v>2297</v>
      </c>
      <c r="N14" s="84" t="n">
        <v>0</v>
      </c>
      <c r="O14" s="85" t="n">
        <v>10</v>
      </c>
      <c r="P14" s="84" t="n">
        <v>0</v>
      </c>
      <c r="Q14" s="85" t="n">
        <v>0</v>
      </c>
      <c r="R14" s="84" t="n">
        <v>0</v>
      </c>
      <c r="S14" s="85" t="n">
        <v>0</v>
      </c>
      <c r="T14" s="84" t="n">
        <v>150</v>
      </c>
      <c r="U14" s="85" t="n">
        <v>574</v>
      </c>
      <c r="V14" s="84" t="n">
        <v>0</v>
      </c>
      <c r="W14" s="85" t="n">
        <v>0</v>
      </c>
      <c r="X14" s="84" t="n">
        <v>0</v>
      </c>
      <c r="Y14" s="85" t="n">
        <v>0</v>
      </c>
      <c r="Z14" s="84" t="n">
        <v>0</v>
      </c>
      <c r="AA14" s="85" t="n">
        <v>0</v>
      </c>
      <c r="AB14" s="84" t="n">
        <v>20</v>
      </c>
      <c r="AC14" s="89" t="n">
        <v>38</v>
      </c>
      <c r="AD14" s="84" t="n">
        <v>0</v>
      </c>
      <c r="AE14" s="85" t="n">
        <v>0</v>
      </c>
      <c r="AF14" s="84" t="n">
        <v>0</v>
      </c>
      <c r="AG14" s="85" t="n">
        <v>0</v>
      </c>
      <c r="AH14" s="84" t="n">
        <v>0</v>
      </c>
      <c r="AI14" s="85" t="n">
        <v>31</v>
      </c>
      <c r="AJ14" s="84" t="n">
        <v>50</v>
      </c>
      <c r="AK14" s="90" t="n">
        <v>75000</v>
      </c>
    </row>
    <row collapsed="false" customFormat="false" customHeight="true" hidden="false" ht="17.25" outlineLevel="0" r="15">
      <c r="D15" s="72"/>
      <c r="F15" s="72"/>
      <c r="H15" s="72"/>
      <c r="J15" s="72"/>
      <c r="L15" s="72"/>
      <c r="N15" s="72"/>
      <c r="O15" s="28"/>
      <c r="P15" s="72"/>
      <c r="Q15" s="29"/>
      <c r="R15" s="72"/>
      <c r="T15" s="72"/>
      <c r="V15" s="72"/>
      <c r="X15" s="72"/>
      <c r="Z15" s="72"/>
      <c r="AB15" s="72"/>
      <c r="AC15" s="91"/>
      <c r="AD15" s="92"/>
      <c r="AF15" s="72"/>
      <c r="AH15" s="93"/>
      <c r="AJ15" s="72"/>
    </row>
    <row collapsed="false" customFormat="false" customHeight="false" hidden="false" ht="16.4" outlineLevel="0" r="16">
      <c r="B16" s="76" t="s">
        <v>77</v>
      </c>
      <c r="C16" s="76"/>
      <c r="D16" s="72"/>
      <c r="F16" s="72"/>
      <c r="H16" s="72"/>
      <c r="J16" s="72"/>
      <c r="L16" s="72"/>
      <c r="N16" s="72"/>
      <c r="O16" s="28"/>
      <c r="P16" s="72"/>
      <c r="Q16" s="29"/>
      <c r="R16" s="72"/>
      <c r="T16" s="72"/>
      <c r="V16" s="72"/>
      <c r="X16" s="72"/>
      <c r="Z16" s="72"/>
      <c r="AB16" s="72"/>
      <c r="AC16" s="5"/>
      <c r="AD16" s="92"/>
      <c r="AF16" s="72"/>
      <c r="AH16" s="93"/>
      <c r="AJ16" s="72"/>
    </row>
    <row collapsed="false" customFormat="false" customHeight="true" hidden="false" ht="15" outlineLevel="0" r="17">
      <c r="B17" s="77" t="s">
        <v>78</v>
      </c>
      <c r="C17" s="77"/>
      <c r="D17" s="78" t="s">
        <v>38</v>
      </c>
      <c r="E17" s="79" t="s">
        <v>38</v>
      </c>
      <c r="F17" s="80" t="s">
        <v>39</v>
      </c>
      <c r="G17" s="79" t="s">
        <v>38</v>
      </c>
      <c r="H17" s="80" t="s">
        <v>38</v>
      </c>
      <c r="I17" s="79" t="s">
        <v>38</v>
      </c>
      <c r="J17" s="80" t="s">
        <v>39</v>
      </c>
      <c r="K17" s="79" t="s">
        <v>38</v>
      </c>
      <c r="L17" s="80" t="s">
        <v>39</v>
      </c>
      <c r="M17" s="79" t="s">
        <v>39</v>
      </c>
      <c r="N17" s="80" t="s">
        <v>39</v>
      </c>
      <c r="O17" s="79" t="s">
        <v>39</v>
      </c>
      <c r="P17" s="80" t="s">
        <v>38</v>
      </c>
      <c r="Q17" s="79" t="s">
        <v>39</v>
      </c>
      <c r="R17" s="80" t="s">
        <v>39</v>
      </c>
      <c r="S17" s="79" t="s">
        <v>39</v>
      </c>
      <c r="T17" s="80" t="s">
        <v>39</v>
      </c>
      <c r="U17" s="79" t="s">
        <v>39</v>
      </c>
      <c r="V17" s="80" t="s">
        <v>38</v>
      </c>
      <c r="W17" s="79" t="s">
        <v>38</v>
      </c>
      <c r="X17" s="80" t="s">
        <v>38</v>
      </c>
      <c r="Y17" s="79" t="s">
        <v>38</v>
      </c>
      <c r="Z17" s="80" t="s">
        <v>38</v>
      </c>
      <c r="AA17" s="79" t="s">
        <v>38</v>
      </c>
      <c r="AB17" s="80" t="s">
        <v>39</v>
      </c>
      <c r="AC17" s="79" t="s">
        <v>39</v>
      </c>
      <c r="AD17" s="80" t="s">
        <v>39</v>
      </c>
      <c r="AE17" s="79" t="s">
        <v>38</v>
      </c>
      <c r="AF17" s="80" t="s">
        <v>38</v>
      </c>
      <c r="AG17" s="79" t="s">
        <v>38</v>
      </c>
      <c r="AH17" s="80" t="s">
        <v>38</v>
      </c>
      <c r="AI17" s="79" t="s">
        <v>39</v>
      </c>
      <c r="AJ17" s="80" t="s">
        <v>39</v>
      </c>
      <c r="AK17" s="79" t="s">
        <v>39</v>
      </c>
    </row>
    <row collapsed="false" customFormat="false" customHeight="false" hidden="false" ht="14" outlineLevel="0" r="18">
      <c r="B18" s="94" t="s">
        <v>79</v>
      </c>
      <c r="C18" s="94"/>
      <c r="D18" s="78" t="s">
        <v>48</v>
      </c>
      <c r="E18" s="79" t="n">
        <v>0</v>
      </c>
      <c r="F18" s="80" t="n">
        <v>150</v>
      </c>
      <c r="G18" s="79" t="n">
        <v>0</v>
      </c>
      <c r="H18" s="80" t="n">
        <v>0</v>
      </c>
      <c r="I18" s="79" t="n">
        <v>36</v>
      </c>
      <c r="J18" s="80" t="n">
        <v>2228</v>
      </c>
      <c r="K18" s="85" t="n">
        <v>52</v>
      </c>
      <c r="L18" s="84" t="n">
        <v>55</v>
      </c>
      <c r="M18" s="79" t="n">
        <v>81</v>
      </c>
      <c r="N18" s="80" t="n">
        <v>25</v>
      </c>
      <c r="O18" s="85" t="n">
        <v>9</v>
      </c>
      <c r="P18" s="80" t="n">
        <v>0</v>
      </c>
      <c r="Q18" s="79" t="n">
        <v>15</v>
      </c>
      <c r="R18" s="80" t="n">
        <v>19</v>
      </c>
      <c r="S18" s="79" t="n">
        <v>26</v>
      </c>
      <c r="T18" s="80" t="n">
        <v>168</v>
      </c>
      <c r="U18" s="79" t="n">
        <v>224</v>
      </c>
      <c r="V18" s="80" t="n">
        <v>0</v>
      </c>
      <c r="W18" s="79" t="n">
        <v>0</v>
      </c>
      <c r="X18" s="80" t="n">
        <v>10</v>
      </c>
      <c r="Y18" s="79" t="n">
        <v>0</v>
      </c>
      <c r="Z18" s="80" t="n">
        <v>18</v>
      </c>
      <c r="AA18" s="79" t="n">
        <v>0</v>
      </c>
      <c r="AB18" s="80" t="n">
        <v>31</v>
      </c>
      <c r="AC18" s="89" t="n">
        <v>15</v>
      </c>
      <c r="AD18" s="95" t="n">
        <v>22</v>
      </c>
      <c r="AE18" s="79"/>
      <c r="AF18" s="80" t="n">
        <v>5</v>
      </c>
      <c r="AG18" s="79" t="n">
        <v>39</v>
      </c>
      <c r="AH18" s="96"/>
      <c r="AI18" s="79" t="n">
        <v>147</v>
      </c>
      <c r="AJ18" s="80" t="n">
        <v>30</v>
      </c>
      <c r="AK18" s="79" t="n">
        <v>600</v>
      </c>
    </row>
    <row collapsed="false" customFormat="false" customHeight="true" hidden="false" ht="15.75" outlineLevel="0" r="19">
      <c r="D19" s="72"/>
      <c r="F19" s="72"/>
      <c r="H19" s="72"/>
      <c r="J19" s="72" t="s">
        <v>80</v>
      </c>
      <c r="L19" s="72"/>
      <c r="N19" s="72"/>
      <c r="O19" s="28"/>
      <c r="P19" s="72"/>
      <c r="Q19" s="29"/>
      <c r="R19" s="72"/>
      <c r="T19" s="72"/>
      <c r="V19" s="72"/>
      <c r="X19" s="72"/>
      <c r="Z19" s="72"/>
      <c r="AB19" s="72"/>
      <c r="AD19" s="92"/>
      <c r="AF19" s="72"/>
      <c r="AH19" s="93"/>
      <c r="AJ19" s="72"/>
    </row>
    <row collapsed="false" customFormat="false" customHeight="false" hidden="false" ht="16.4" outlineLevel="0" r="20">
      <c r="B20" s="76" t="s">
        <v>81</v>
      </c>
      <c r="C20" s="76"/>
      <c r="D20" s="72"/>
      <c r="F20" s="72"/>
      <c r="H20" s="72"/>
      <c r="J20" s="72"/>
      <c r="L20" s="72"/>
      <c r="N20" s="72"/>
      <c r="O20" s="28"/>
      <c r="P20" s="72"/>
      <c r="Q20" s="29"/>
      <c r="R20" s="72"/>
      <c r="T20" s="72"/>
      <c r="V20" s="72"/>
      <c r="X20" s="72"/>
      <c r="Z20" s="72"/>
      <c r="AB20" s="72"/>
      <c r="AC20" s="5"/>
      <c r="AD20" s="92"/>
      <c r="AF20" s="72"/>
      <c r="AH20" s="93"/>
      <c r="AJ20" s="72"/>
    </row>
    <row collapsed="false" customFormat="false" customHeight="true" hidden="false" ht="15" outlineLevel="0" r="21">
      <c r="B21" s="77" t="s">
        <v>82</v>
      </c>
      <c r="C21" s="77"/>
      <c r="D21" s="78" t="s">
        <v>38</v>
      </c>
      <c r="E21" s="79" t="s">
        <v>39</v>
      </c>
      <c r="F21" s="80" t="s">
        <v>39</v>
      </c>
      <c r="G21" s="79" t="s">
        <v>39</v>
      </c>
      <c r="H21" s="80" t="s">
        <v>39</v>
      </c>
      <c r="I21" s="79" t="s">
        <v>39</v>
      </c>
      <c r="J21" s="80" t="s">
        <v>39</v>
      </c>
      <c r="K21" s="79" t="s">
        <v>39</v>
      </c>
      <c r="L21" s="80" t="s">
        <v>39</v>
      </c>
      <c r="M21" s="79" t="s">
        <v>39</v>
      </c>
      <c r="N21" s="80" t="s">
        <v>39</v>
      </c>
      <c r="O21" s="79" t="s">
        <v>39</v>
      </c>
      <c r="P21" s="80" t="s">
        <v>39</v>
      </c>
      <c r="Q21" s="79" t="s">
        <v>39</v>
      </c>
      <c r="R21" s="80" t="s">
        <v>39</v>
      </c>
      <c r="S21" s="79" t="s">
        <v>39</v>
      </c>
      <c r="T21" s="80" t="s">
        <v>39</v>
      </c>
      <c r="U21" s="79" t="s">
        <v>39</v>
      </c>
      <c r="V21" s="80" t="s">
        <v>39</v>
      </c>
      <c r="W21" s="79" t="s">
        <v>39</v>
      </c>
      <c r="X21" s="80" t="s">
        <v>39</v>
      </c>
      <c r="Y21" s="79" t="s">
        <v>39</v>
      </c>
      <c r="Z21" s="80" t="s">
        <v>39</v>
      </c>
      <c r="AA21" s="79" t="s">
        <v>39</v>
      </c>
      <c r="AB21" s="80" t="s">
        <v>39</v>
      </c>
      <c r="AC21" s="79" t="s">
        <v>39</v>
      </c>
      <c r="AD21" s="80" t="s">
        <v>39</v>
      </c>
      <c r="AE21" s="79" t="s">
        <v>39</v>
      </c>
      <c r="AF21" s="80" t="s">
        <v>39</v>
      </c>
      <c r="AG21" s="79" t="s">
        <v>39</v>
      </c>
      <c r="AH21" s="80" t="s">
        <v>39</v>
      </c>
      <c r="AI21" s="79" t="s">
        <v>39</v>
      </c>
      <c r="AJ21" s="80" t="s">
        <v>39</v>
      </c>
      <c r="AK21" s="79" t="s">
        <v>39</v>
      </c>
    </row>
    <row collapsed="false" customFormat="false" customHeight="true" hidden="false" ht="29.25" outlineLevel="0" r="22">
      <c r="B22" s="77" t="s">
        <v>83</v>
      </c>
      <c r="C22" s="77"/>
      <c r="D22" s="78" t="s">
        <v>48</v>
      </c>
      <c r="E22" s="79" t="n">
        <v>300</v>
      </c>
      <c r="F22" s="97" t="n">
        <v>2000</v>
      </c>
      <c r="G22" s="79" t="n">
        <v>2250</v>
      </c>
      <c r="H22" s="80" t="n">
        <v>520</v>
      </c>
      <c r="I22" s="79" t="n">
        <v>1200</v>
      </c>
      <c r="J22" s="80" t="n">
        <v>2199</v>
      </c>
      <c r="K22" s="85" t="n">
        <v>109</v>
      </c>
      <c r="L22" s="84" t="n">
        <v>2290</v>
      </c>
      <c r="M22" s="90" t="n">
        <f aca="false">M23+M24</f>
        <v>1678</v>
      </c>
      <c r="N22" s="80" t="n">
        <v>80</v>
      </c>
      <c r="O22" s="85" t="n">
        <v>8000</v>
      </c>
      <c r="P22" s="80" t="n">
        <v>210</v>
      </c>
      <c r="Q22" s="79" t="n">
        <v>950</v>
      </c>
      <c r="R22" s="80" t="n">
        <f aca="false">75+48.4</f>
        <v>123.4</v>
      </c>
      <c r="S22" s="79" t="n">
        <v>2000</v>
      </c>
      <c r="T22" s="80" t="n">
        <v>8000</v>
      </c>
      <c r="U22" s="79" t="n">
        <f aca="false">255+1500+35+42+9</f>
        <v>1841</v>
      </c>
      <c r="V22" s="80" t="n">
        <v>1000</v>
      </c>
      <c r="W22" s="79" t="n">
        <v>500</v>
      </c>
      <c r="X22" s="80" t="n">
        <v>8000</v>
      </c>
      <c r="Y22" s="79" t="n">
        <v>68</v>
      </c>
      <c r="Z22" s="80" t="n">
        <v>25000</v>
      </c>
      <c r="AA22" s="79" t="n">
        <v>3884</v>
      </c>
      <c r="AB22" s="80" t="n">
        <v>1000</v>
      </c>
      <c r="AC22" s="89" t="n">
        <v>500</v>
      </c>
      <c r="AD22" s="95" t="n">
        <v>2500</v>
      </c>
      <c r="AE22" s="79" t="n">
        <v>70</v>
      </c>
      <c r="AF22" s="80" t="n">
        <v>800</v>
      </c>
      <c r="AG22" s="79" t="n">
        <v>1024</v>
      </c>
      <c r="AH22" s="84" t="n">
        <v>30</v>
      </c>
      <c r="AI22" s="79" t="n">
        <v>30000</v>
      </c>
      <c r="AJ22" s="80" t="n">
        <v>1000</v>
      </c>
      <c r="AK22" s="79" t="n">
        <v>915</v>
      </c>
    </row>
    <row collapsed="false" customFormat="false" customHeight="true" hidden="false" ht="15" outlineLevel="0" r="23">
      <c r="B23" s="98" t="s">
        <v>84</v>
      </c>
      <c r="C23" s="98"/>
      <c r="D23" s="78"/>
      <c r="E23" s="79"/>
      <c r="F23" s="97"/>
      <c r="G23" s="79"/>
      <c r="H23" s="80"/>
      <c r="I23" s="79"/>
      <c r="J23" s="80"/>
      <c r="K23" s="85"/>
      <c r="L23" s="84"/>
      <c r="M23" s="90" t="n">
        <v>1190</v>
      </c>
      <c r="N23" s="80"/>
      <c r="O23" s="85"/>
      <c r="P23" s="80"/>
      <c r="Q23" s="79"/>
      <c r="R23" s="80"/>
      <c r="S23" s="79"/>
      <c r="T23" s="80"/>
      <c r="U23" s="79"/>
      <c r="V23" s="80"/>
      <c r="W23" s="79"/>
      <c r="X23" s="80"/>
      <c r="Y23" s="79"/>
      <c r="Z23" s="80"/>
      <c r="AA23" s="79"/>
      <c r="AB23" s="80"/>
      <c r="AC23" s="89"/>
      <c r="AD23" s="95"/>
      <c r="AE23" s="79"/>
      <c r="AF23" s="80"/>
      <c r="AG23" s="79"/>
      <c r="AH23" s="96"/>
      <c r="AI23" s="79"/>
      <c r="AJ23" s="80"/>
      <c r="AK23" s="79"/>
    </row>
    <row collapsed="false" customFormat="false" customHeight="true" hidden="false" ht="12.75" outlineLevel="0" r="24">
      <c r="B24" s="98" t="s">
        <v>85</v>
      </c>
      <c r="C24" s="98"/>
      <c r="D24" s="78"/>
      <c r="E24" s="79"/>
      <c r="F24" s="97"/>
      <c r="G24" s="79"/>
      <c r="H24" s="80"/>
      <c r="I24" s="79"/>
      <c r="J24" s="80"/>
      <c r="K24" s="85"/>
      <c r="L24" s="84"/>
      <c r="M24" s="79" t="n">
        <v>488</v>
      </c>
      <c r="N24" s="80"/>
      <c r="O24" s="85"/>
      <c r="P24" s="80"/>
      <c r="Q24" s="79"/>
      <c r="R24" s="80"/>
      <c r="S24" s="79"/>
      <c r="T24" s="80"/>
      <c r="U24" s="79"/>
      <c r="V24" s="80"/>
      <c r="W24" s="79"/>
      <c r="X24" s="80"/>
      <c r="Y24" s="79"/>
      <c r="Z24" s="80"/>
      <c r="AA24" s="79"/>
      <c r="AB24" s="80"/>
      <c r="AC24" s="89"/>
      <c r="AD24" s="95"/>
      <c r="AE24" s="79"/>
      <c r="AF24" s="80"/>
      <c r="AG24" s="79"/>
      <c r="AH24" s="96"/>
      <c r="AI24" s="79"/>
      <c r="AJ24" s="80"/>
      <c r="AK24" s="79"/>
    </row>
    <row collapsed="false" customFormat="false" customHeight="true" hidden="false" ht="31.5" outlineLevel="0" r="25">
      <c r="B25" s="77" t="s">
        <v>86</v>
      </c>
      <c r="C25" s="77"/>
      <c r="D25" s="78" t="s">
        <v>48</v>
      </c>
      <c r="E25" s="79" t="n">
        <v>4600</v>
      </c>
      <c r="F25" s="97" t="n">
        <v>1000</v>
      </c>
      <c r="G25" s="79" t="n">
        <v>4000</v>
      </c>
      <c r="H25" s="80" t="n">
        <v>372</v>
      </c>
      <c r="I25" s="79" t="n">
        <v>3000</v>
      </c>
      <c r="J25" s="80" t="n">
        <v>700</v>
      </c>
      <c r="K25" s="85" t="n">
        <v>1068</v>
      </c>
      <c r="L25" s="84" t="n">
        <v>2000</v>
      </c>
      <c r="M25" s="79" t="n">
        <v>2600</v>
      </c>
      <c r="N25" s="80" t="n">
        <v>180</v>
      </c>
      <c r="O25" s="85" t="n">
        <v>10000</v>
      </c>
      <c r="P25" s="80" t="n">
        <v>80</v>
      </c>
      <c r="Q25" s="79" t="n">
        <v>5000</v>
      </c>
      <c r="R25" s="80" t="n">
        <v>250</v>
      </c>
      <c r="S25" s="79" t="n">
        <v>1024</v>
      </c>
      <c r="T25" s="80" t="n">
        <v>4000</v>
      </c>
      <c r="U25" s="79" t="n">
        <v>1000</v>
      </c>
      <c r="V25" s="80" t="n">
        <v>6000</v>
      </c>
      <c r="W25" s="79" t="n">
        <v>1000</v>
      </c>
      <c r="X25" s="80" t="n">
        <v>20000</v>
      </c>
      <c r="Y25" s="79" t="n">
        <v>3000</v>
      </c>
      <c r="Z25" s="80" t="n">
        <v>50000</v>
      </c>
      <c r="AA25" s="79" t="n">
        <v>4600</v>
      </c>
      <c r="AB25" s="80" t="n">
        <v>5000</v>
      </c>
      <c r="AC25" s="85" t="n">
        <v>500</v>
      </c>
      <c r="AD25" s="95" t="n">
        <v>2048</v>
      </c>
      <c r="AE25" s="79" t="n">
        <v>1300</v>
      </c>
      <c r="AF25" s="80" t="n">
        <v>15</v>
      </c>
      <c r="AG25" s="79" t="n">
        <v>700</v>
      </c>
      <c r="AH25" s="84" t="n">
        <v>4096</v>
      </c>
      <c r="AI25" s="79" t="n">
        <v>2000</v>
      </c>
      <c r="AJ25" s="80" t="n">
        <v>2000</v>
      </c>
      <c r="AK25" s="79" t="n">
        <v>500</v>
      </c>
    </row>
    <row collapsed="false" customFormat="false" customHeight="true" hidden="false" ht="12" outlineLevel="0" r="26">
      <c r="B26" s="98" t="s">
        <v>84</v>
      </c>
      <c r="C26" s="98"/>
      <c r="D26" s="80"/>
      <c r="E26" s="79"/>
      <c r="F26" s="80"/>
      <c r="G26" s="79"/>
      <c r="H26" s="80"/>
      <c r="I26" s="79"/>
      <c r="J26" s="80"/>
      <c r="K26" s="85"/>
      <c r="L26" s="84" t="n">
        <v>100</v>
      </c>
      <c r="M26" s="79" t="n">
        <v>200</v>
      </c>
      <c r="N26" s="80"/>
      <c r="O26" s="85"/>
      <c r="P26" s="80"/>
      <c r="Q26" s="79"/>
      <c r="R26" s="80"/>
      <c r="S26" s="79"/>
      <c r="T26" s="80"/>
      <c r="U26" s="79"/>
      <c r="V26" s="80"/>
      <c r="W26" s="79"/>
      <c r="X26" s="80"/>
      <c r="Y26" s="79"/>
      <c r="Z26" s="80"/>
      <c r="AA26" s="79"/>
      <c r="AB26" s="80"/>
      <c r="AC26" s="89"/>
      <c r="AD26" s="95"/>
      <c r="AE26" s="79"/>
      <c r="AF26" s="80"/>
      <c r="AG26" s="79"/>
      <c r="AH26" s="96"/>
      <c r="AI26" s="79"/>
      <c r="AJ26" s="80"/>
      <c r="AK26" s="79"/>
    </row>
    <row collapsed="false" customFormat="false" customHeight="true" hidden="false" ht="13.5" outlineLevel="0" r="27">
      <c r="B27" s="98" t="s">
        <v>85</v>
      </c>
      <c r="C27" s="98"/>
      <c r="D27" s="80"/>
      <c r="E27" s="79"/>
      <c r="F27" s="80"/>
      <c r="G27" s="79"/>
      <c r="H27" s="80"/>
      <c r="I27" s="79"/>
      <c r="J27" s="80"/>
      <c r="K27" s="85"/>
      <c r="L27" s="84" t="n">
        <v>2000</v>
      </c>
      <c r="M27" s="90" t="n">
        <v>2600</v>
      </c>
      <c r="N27" s="80"/>
      <c r="O27" s="85"/>
      <c r="P27" s="80"/>
      <c r="Q27" s="79"/>
      <c r="R27" s="80"/>
      <c r="S27" s="79"/>
      <c r="T27" s="80"/>
      <c r="U27" s="79"/>
      <c r="V27" s="80"/>
      <c r="W27" s="79"/>
      <c r="X27" s="80"/>
      <c r="Y27" s="79"/>
      <c r="Z27" s="80"/>
      <c r="AA27" s="79"/>
      <c r="AB27" s="80"/>
      <c r="AC27" s="89"/>
      <c r="AD27" s="95"/>
      <c r="AE27" s="79"/>
      <c r="AF27" s="80"/>
      <c r="AG27" s="79"/>
      <c r="AH27" s="96"/>
      <c r="AI27" s="79"/>
      <c r="AJ27" s="80"/>
      <c r="AK27" s="79"/>
    </row>
    <row collapsed="false" customFormat="false" customHeight="true" hidden="false" ht="15.75" outlineLevel="0" r="28">
      <c r="D28" s="72"/>
      <c r="F28" s="72"/>
      <c r="H28" s="72"/>
      <c r="J28" s="72"/>
      <c r="L28" s="72"/>
      <c r="N28" s="72"/>
      <c r="O28" s="28"/>
      <c r="P28" s="72"/>
      <c r="Q28" s="29"/>
      <c r="R28" s="72"/>
      <c r="T28" s="72"/>
      <c r="V28" s="72"/>
      <c r="X28" s="72"/>
      <c r="Z28" s="72"/>
      <c r="AB28" s="72"/>
      <c r="AD28" s="92"/>
      <c r="AF28" s="72"/>
      <c r="AH28" s="93"/>
      <c r="AJ28" s="72"/>
    </row>
    <row collapsed="false" customFormat="false" customHeight="false" hidden="false" ht="22.4" outlineLevel="0" r="29">
      <c r="B29" s="3" t="s">
        <v>87</v>
      </c>
      <c r="D29" s="72"/>
      <c r="F29" s="72"/>
      <c r="H29" s="72"/>
      <c r="J29" s="72"/>
      <c r="L29" s="72"/>
      <c r="N29" s="72"/>
      <c r="O29" s="28"/>
      <c r="P29" s="72"/>
      <c r="Q29" s="29"/>
      <c r="R29" s="72"/>
      <c r="T29" s="72"/>
      <c r="V29" s="72"/>
      <c r="X29" s="72"/>
      <c r="Z29" s="72"/>
      <c r="AB29" s="72"/>
      <c r="AC29" s="5"/>
      <c r="AD29" s="92"/>
      <c r="AF29" s="72"/>
      <c r="AH29" s="93"/>
      <c r="AJ29" s="72"/>
    </row>
    <row collapsed="false" customFormat="false" customHeight="true" hidden="false" ht="9.75" outlineLevel="0" r="30">
      <c r="B30" s="3"/>
      <c r="D30" s="72"/>
      <c r="F30" s="72"/>
      <c r="H30" s="72"/>
      <c r="J30" s="72"/>
      <c r="L30" s="72"/>
      <c r="N30" s="72"/>
      <c r="O30" s="28"/>
      <c r="P30" s="72"/>
      <c r="Q30" s="29"/>
      <c r="R30" s="72"/>
      <c r="T30" s="72"/>
      <c r="V30" s="72"/>
      <c r="X30" s="72"/>
      <c r="Z30" s="72"/>
      <c r="AB30" s="72"/>
      <c r="AC30" s="5"/>
      <c r="AD30" s="92"/>
      <c r="AF30" s="72"/>
      <c r="AH30" s="93"/>
      <c r="AJ30" s="72"/>
    </row>
    <row collapsed="false" customFormat="false" customHeight="false" hidden="false" ht="16.4" outlineLevel="0" r="31">
      <c r="B31" s="76" t="s">
        <v>88</v>
      </c>
      <c r="C31" s="76"/>
      <c r="D31" s="72"/>
      <c r="F31" s="72"/>
      <c r="H31" s="72"/>
      <c r="J31" s="72"/>
      <c r="L31" s="72"/>
      <c r="N31" s="72"/>
      <c r="O31" s="28"/>
      <c r="P31" s="72"/>
      <c r="Q31" s="29"/>
      <c r="R31" s="72"/>
      <c r="T31" s="72"/>
      <c r="V31" s="72"/>
      <c r="X31" s="72"/>
      <c r="Z31" s="72"/>
      <c r="AB31" s="72"/>
      <c r="AC31" s="5"/>
      <c r="AD31" s="92"/>
      <c r="AF31" s="72"/>
      <c r="AH31" s="93"/>
      <c r="AJ31" s="72"/>
    </row>
    <row collapsed="false" customFormat="false" customHeight="true" hidden="false" ht="45.75" outlineLevel="0" r="32">
      <c r="B32" s="77" t="s">
        <v>89</v>
      </c>
      <c r="C32" s="77"/>
      <c r="D32" s="78" t="s">
        <v>39</v>
      </c>
      <c r="E32" s="79" t="s">
        <v>39</v>
      </c>
      <c r="F32" s="80" t="s">
        <v>39</v>
      </c>
      <c r="G32" s="79" t="s">
        <v>39</v>
      </c>
      <c r="H32" s="80" t="s">
        <v>38</v>
      </c>
      <c r="I32" s="79" t="s">
        <v>38</v>
      </c>
      <c r="J32" s="80" t="s">
        <v>39</v>
      </c>
      <c r="K32" s="79" t="s">
        <v>38</v>
      </c>
      <c r="L32" s="80" t="s">
        <v>39</v>
      </c>
      <c r="M32" s="79" t="s">
        <v>39</v>
      </c>
      <c r="N32" s="80" t="s">
        <v>39</v>
      </c>
      <c r="O32" s="79" t="s">
        <v>39</v>
      </c>
      <c r="P32" s="80" t="s">
        <v>39</v>
      </c>
      <c r="Q32" s="79" t="s">
        <v>39</v>
      </c>
      <c r="R32" s="80" t="s">
        <v>39</v>
      </c>
      <c r="S32" s="79" t="s">
        <v>39</v>
      </c>
      <c r="T32" s="80" t="s">
        <v>39</v>
      </c>
      <c r="U32" s="79" t="s">
        <v>39</v>
      </c>
      <c r="V32" s="80" t="s">
        <v>39</v>
      </c>
      <c r="W32" s="79" t="s">
        <v>39</v>
      </c>
      <c r="X32" s="80" t="s">
        <v>38</v>
      </c>
      <c r="Y32" s="79" t="s">
        <v>38</v>
      </c>
      <c r="Z32" s="80" t="s">
        <v>38</v>
      </c>
      <c r="AA32" s="79" t="s">
        <v>38</v>
      </c>
      <c r="AB32" s="80" t="s">
        <v>39</v>
      </c>
      <c r="AC32" s="79" t="s">
        <v>39</v>
      </c>
      <c r="AD32" s="80" t="s">
        <v>38</v>
      </c>
      <c r="AE32" s="79" t="s">
        <v>39</v>
      </c>
      <c r="AF32" s="80" t="s">
        <v>38</v>
      </c>
      <c r="AG32" s="79" t="s">
        <v>38</v>
      </c>
      <c r="AH32" s="80" t="s">
        <v>39</v>
      </c>
      <c r="AI32" s="79" t="s">
        <v>39</v>
      </c>
      <c r="AJ32" s="80" t="s">
        <v>39</v>
      </c>
      <c r="AK32" s="79" t="s">
        <v>39</v>
      </c>
    </row>
    <row collapsed="false" customFormat="false" customHeight="true" hidden="false" ht="33" outlineLevel="0" r="33">
      <c r="B33" s="77" t="s">
        <v>90</v>
      </c>
      <c r="C33" s="77"/>
      <c r="D33" s="78" t="n">
        <v>1500</v>
      </c>
      <c r="E33" s="79" t="n">
        <v>500</v>
      </c>
      <c r="F33" s="97" t="n">
        <v>6000</v>
      </c>
      <c r="G33" s="79" t="n">
        <v>2900</v>
      </c>
      <c r="H33" s="80" t="n">
        <v>0</v>
      </c>
      <c r="I33" s="79" t="n">
        <v>0</v>
      </c>
      <c r="J33" s="80" t="n">
        <f aca="false">8*5*40</f>
        <v>1600</v>
      </c>
      <c r="K33" s="85" t="n">
        <v>0</v>
      </c>
      <c r="L33" s="99" t="n">
        <v>25000</v>
      </c>
      <c r="M33" s="90" t="n">
        <v>5956</v>
      </c>
      <c r="N33" s="80" t="n">
        <v>230</v>
      </c>
      <c r="O33" s="85" t="n">
        <v>3800</v>
      </c>
      <c r="P33" s="97" t="n">
        <v>1500</v>
      </c>
      <c r="Q33" s="79" t="n">
        <v>10000</v>
      </c>
      <c r="R33" s="80" t="n">
        <v>1400</v>
      </c>
      <c r="S33" s="79" t="n">
        <v>500</v>
      </c>
      <c r="T33" s="80" t="n">
        <v>4000</v>
      </c>
      <c r="U33" s="79" t="n">
        <v>700</v>
      </c>
      <c r="V33" s="80" t="n">
        <v>800</v>
      </c>
      <c r="W33" s="79" t="n">
        <v>250</v>
      </c>
      <c r="X33" s="80" t="n">
        <v>0</v>
      </c>
      <c r="Y33" s="79" t="n">
        <v>0</v>
      </c>
      <c r="Z33" s="80" t="n">
        <v>0</v>
      </c>
      <c r="AA33" s="79" t="n">
        <v>0</v>
      </c>
      <c r="AB33" s="80" t="n">
        <v>4000</v>
      </c>
      <c r="AC33" s="85" t="n">
        <v>750</v>
      </c>
      <c r="AD33" s="80" t="n">
        <v>0</v>
      </c>
      <c r="AE33" s="79" t="n">
        <v>5000</v>
      </c>
      <c r="AF33" s="80" t="n">
        <v>0</v>
      </c>
      <c r="AG33" s="79" t="n">
        <v>0</v>
      </c>
      <c r="AH33" s="96" t="n">
        <v>1000</v>
      </c>
      <c r="AI33" s="79" t="n">
        <v>10000</v>
      </c>
      <c r="AJ33" s="80" t="n">
        <v>1000</v>
      </c>
      <c r="AK33" s="79" t="n">
        <v>11200</v>
      </c>
    </row>
    <row collapsed="false" customFormat="false" customHeight="false" hidden="false" ht="14" outlineLevel="0" r="34">
      <c r="I34" s="1" t="s">
        <v>91</v>
      </c>
      <c r="K34" s="1" t="s">
        <v>92</v>
      </c>
      <c r="X34" s="1" t="s">
        <v>93</v>
      </c>
      <c r="AF34" s="1" t="s">
        <v>94</v>
      </c>
    </row>
  </sheetData>
  <mergeCells count="18">
    <mergeCell ref="B8:C8"/>
    <mergeCell ref="B9:C9"/>
    <mergeCell ref="B10:B11"/>
    <mergeCell ref="B12:B14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3:C33"/>
  </mergeCells>
  <hyperlinks>
    <hyperlink display="usuari@emrn.upc.eduusuari@dipse.upc.edu usuari@epsem.upc.edu" ref="Q10" r:id="rId1"/>
  </hyperlinks>
  <printOptions headings="false" gridLines="false" gridLinesSet="true" horizontalCentered="false" verticalCentered="false"/>
  <pageMargins left="0.708333333333333" right="0.708333333333333" top="0.748611111111111" bottom="0.748611111111111" header="0.315277777777778" footer="0.315277777777778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&amp;C&amp;"+,Normal"&amp;18Dades Indicadors Descriptor TIC 2011</oddHeader>
    <oddFooter>&amp;CPàgina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